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NUMBER PER UNITS" sheetId="2" r:id="rId2"/>
  </sheets>
  <definedNames>
    <definedName name="_xlnm.Print_Area" localSheetId="0">Sheet1!$A$1:$G$183</definedName>
    <definedName name="_xlnm.Print_Titles" localSheetId="1">'NUMBER PER UNITS'!$3:$3</definedName>
    <definedName name="_xlnm.Print_Titles" localSheetId="0">Sheet1!$5:$5</definedName>
  </definedNames>
  <calcPr calcId="145621"/>
</workbook>
</file>

<file path=xl/calcChain.xml><?xml version="1.0" encoding="utf-8"?>
<calcChain xmlns="http://schemas.openxmlformats.org/spreadsheetml/2006/main">
  <c r="E146" i="2" l="1"/>
  <c r="E141" i="2"/>
  <c r="E121" i="2"/>
  <c r="E24" i="2"/>
  <c r="E41" i="2"/>
  <c r="E40" i="2"/>
  <c r="E39" i="2"/>
  <c r="E38" i="2"/>
  <c r="E37" i="2"/>
  <c r="E36" i="2"/>
  <c r="E34" i="2"/>
  <c r="E32" i="2"/>
  <c r="E31" i="2"/>
  <c r="E30" i="2"/>
  <c r="E29" i="2"/>
  <c r="E28" i="2"/>
  <c r="E27" i="2"/>
  <c r="E26" i="2"/>
  <c r="E6" i="2"/>
  <c r="E18" i="2"/>
  <c r="E9" i="2"/>
  <c r="E20" i="2"/>
  <c r="E21" i="2"/>
  <c r="E19" i="2"/>
  <c r="E8" i="2"/>
  <c r="E7" i="2" l="1"/>
  <c r="E4" i="2"/>
  <c r="E25" i="2"/>
  <c r="E33" i="2"/>
  <c r="E42" i="2"/>
  <c r="E10" i="2"/>
  <c r="E12" i="2"/>
  <c r="C8" i="1"/>
  <c r="C7" i="1"/>
  <c r="C6" i="1"/>
</calcChain>
</file>

<file path=xl/sharedStrings.xml><?xml version="1.0" encoding="utf-8"?>
<sst xmlns="http://schemas.openxmlformats.org/spreadsheetml/2006/main" count="1027" uniqueCount="526">
  <si>
    <t>Department of Social Welfare and Development</t>
  </si>
  <si>
    <t xml:space="preserve">Quantity </t>
  </si>
  <si>
    <t xml:space="preserve">Unit </t>
  </si>
  <si>
    <t xml:space="preserve">Item Description </t>
  </si>
  <si>
    <t>Date</t>
  </si>
  <si>
    <t>Time</t>
  </si>
  <si>
    <t>packs</t>
  </si>
  <si>
    <t>Family Foodpacks</t>
  </si>
  <si>
    <t>Remarks</t>
  </si>
  <si>
    <t>Delivered to Manila International Cargo Transporation</t>
  </si>
  <si>
    <t>boxes</t>
  </si>
  <si>
    <t>box</t>
  </si>
  <si>
    <t>mineral water</t>
  </si>
  <si>
    <t>candies</t>
  </si>
  <si>
    <t>vienna sausage</t>
  </si>
  <si>
    <t>corned beef</t>
  </si>
  <si>
    <t>clothes</t>
  </si>
  <si>
    <t>crackers</t>
  </si>
  <si>
    <t>Donation From</t>
  </si>
  <si>
    <t>Martina SpaKowski, etc.</t>
  </si>
  <si>
    <t>Ms. Marcellas</t>
  </si>
  <si>
    <t>plastic bag</t>
  </si>
  <si>
    <t>assorted clothes</t>
  </si>
  <si>
    <t>sack</t>
  </si>
  <si>
    <t>bag</t>
  </si>
  <si>
    <t>Summit Natural drinking water</t>
  </si>
  <si>
    <t>shoes</t>
  </si>
  <si>
    <t>plastic bag (big)</t>
  </si>
  <si>
    <t>Mr. Neal Gantuangco</t>
  </si>
  <si>
    <t>Atty. Yap &amp; Tau Gammaphi Tuazon Chapel</t>
  </si>
  <si>
    <t>sacks</t>
  </si>
  <si>
    <t>bags</t>
  </si>
  <si>
    <t>Mr. Angelo</t>
  </si>
  <si>
    <t>assorted kind goods</t>
  </si>
  <si>
    <t>Pixio &amp; Romeo Family</t>
  </si>
  <si>
    <t>Mr. Mark Gangcuangco</t>
  </si>
  <si>
    <t>Mr. Jo</t>
  </si>
  <si>
    <t>Mr. Glenn Cruz</t>
  </si>
  <si>
    <t>Mr. Christian</t>
  </si>
  <si>
    <t>bottled water</t>
  </si>
  <si>
    <t>Mr. Joseph Arcella</t>
  </si>
  <si>
    <t>Head of la Salle's Guard</t>
  </si>
  <si>
    <t>11-17-2013</t>
  </si>
  <si>
    <t>medicines</t>
  </si>
  <si>
    <t>assorted goods</t>
  </si>
  <si>
    <t>assorted medicines</t>
  </si>
  <si>
    <t>rice</t>
  </si>
  <si>
    <t>clothes &amp; shoes</t>
  </si>
  <si>
    <t>Hygeia Chi &amp;Tyrone Quicoy</t>
  </si>
  <si>
    <t>Anthon &amp; Tricia Quintos</t>
  </si>
  <si>
    <t>DSWD-CO
Jonah Domingo-PSB
Truck No. SJX 261</t>
  </si>
  <si>
    <t>11-18-2013</t>
  </si>
  <si>
    <t>Afton Siao</t>
  </si>
  <si>
    <t>diapers, sanitary napkins, canned goods &amp; Natures Spring Mineral Water</t>
  </si>
  <si>
    <t xml:space="preserve">assorted clothes </t>
  </si>
  <si>
    <t>Michael Lovindino</t>
  </si>
  <si>
    <t>Christhian Esguerra</t>
  </si>
  <si>
    <t>Items</t>
  </si>
  <si>
    <t>Expiry Date</t>
  </si>
  <si>
    <t>Units</t>
  </si>
  <si>
    <t>Ria Ranoso</t>
  </si>
  <si>
    <t>Myra Delos Angeles</t>
  </si>
  <si>
    <t>Jay Arcaina</t>
  </si>
  <si>
    <t>plastic bags</t>
  </si>
  <si>
    <t>assorted foods</t>
  </si>
  <si>
    <t>Andrea Canlobo</t>
  </si>
  <si>
    <t>Biscuits</t>
  </si>
  <si>
    <t>Noodles</t>
  </si>
  <si>
    <t>Bottled Water</t>
  </si>
  <si>
    <t>6 liter (pc)</t>
  </si>
  <si>
    <t>4 liter (pc)</t>
  </si>
  <si>
    <t>1 liter (pc)</t>
  </si>
  <si>
    <t>500 ml (pc)</t>
  </si>
  <si>
    <t>Cup Noodles</t>
  </si>
  <si>
    <t>Canned Goods( sardines, San Marino and Beef Loaf)</t>
  </si>
  <si>
    <t>Ulalam in Sachet</t>
  </si>
  <si>
    <t>Coffee/ Milo</t>
  </si>
  <si>
    <t>REM Fiesta Elbow Macaroni (5 kg/pc)</t>
  </si>
  <si>
    <t>81 sacks</t>
  </si>
  <si>
    <t>Rice (1kg)</t>
  </si>
  <si>
    <t>2 sacks</t>
  </si>
  <si>
    <t>Food Packs (assorted)</t>
  </si>
  <si>
    <t>Quantity per unit</t>
  </si>
  <si>
    <t>195Box (500 ml)</t>
  </si>
  <si>
    <t>6 Box (400 ml)</t>
  </si>
  <si>
    <t>36 Box (350 ml)</t>
  </si>
  <si>
    <t>6 Box (330 ml)</t>
  </si>
  <si>
    <t>1:30: pm</t>
  </si>
  <si>
    <t>From Brgy 193 c/o DILG- NCR</t>
  </si>
  <si>
    <t>2box</t>
  </si>
  <si>
    <t>Sandwich spread</t>
  </si>
  <si>
    <t>Sugar</t>
  </si>
  <si>
    <t>Condensada</t>
  </si>
  <si>
    <t>Maya</t>
  </si>
  <si>
    <t>3box</t>
  </si>
  <si>
    <t>Toothbrush</t>
  </si>
  <si>
    <t>Toothpaste</t>
  </si>
  <si>
    <t>Soap</t>
  </si>
  <si>
    <t>Shampoo</t>
  </si>
  <si>
    <t>Tissue</t>
  </si>
  <si>
    <t>Sanitary Napkins</t>
  </si>
  <si>
    <t>Detergent</t>
  </si>
  <si>
    <t>Candles</t>
  </si>
  <si>
    <t>Matches</t>
  </si>
  <si>
    <t>1box</t>
  </si>
  <si>
    <t xml:space="preserve">October 2014/September 2016/July 2014/June2014/July2016/2015 </t>
  </si>
  <si>
    <t>89box</t>
  </si>
  <si>
    <t>October2014/September2014</t>
  </si>
  <si>
    <t>Clothes:Sacks</t>
  </si>
  <si>
    <t>Clothes:Boxes</t>
  </si>
  <si>
    <t>66sacks</t>
  </si>
  <si>
    <t>39box</t>
  </si>
  <si>
    <t>223+ 493</t>
  </si>
  <si>
    <t>Totals</t>
  </si>
  <si>
    <t>4955+48</t>
  </si>
  <si>
    <t>Inventory of Donations as of November 18-19 2013</t>
  </si>
  <si>
    <t>11/18/2013</t>
  </si>
  <si>
    <t>family packs</t>
  </si>
  <si>
    <t>assorted medicine</t>
  </si>
  <si>
    <t>Alexis Filliones</t>
  </si>
  <si>
    <t>LGU Nueva Vizcaya</t>
  </si>
  <si>
    <t>MEDICINE</t>
  </si>
  <si>
    <t>Spasmomen 40mg</t>
  </si>
  <si>
    <t>Avarin</t>
  </si>
  <si>
    <t>Montiget 10mg</t>
  </si>
  <si>
    <t>4 (1)</t>
  </si>
  <si>
    <t>1(1)</t>
  </si>
  <si>
    <t>May2014/January2014</t>
  </si>
  <si>
    <t>Montiget 4mg</t>
  </si>
  <si>
    <t>Glitazz</t>
  </si>
  <si>
    <t>Moralox 200mg</t>
  </si>
  <si>
    <t>Moralox 100ng</t>
  </si>
  <si>
    <t>Ascorbid Acid  (Bio-Gel 500mg)</t>
  </si>
  <si>
    <t>9(100pcs)</t>
  </si>
  <si>
    <t>11(100pcs)</t>
  </si>
  <si>
    <t>20(100pcs)</t>
  </si>
  <si>
    <t>14pcs</t>
  </si>
  <si>
    <t>9pcs</t>
  </si>
  <si>
    <t>Paracetamol 500mg</t>
  </si>
  <si>
    <t>Cholijen 10mg</t>
  </si>
  <si>
    <t>10(100pcs)</t>
  </si>
  <si>
    <t>Couxin 30mg</t>
  </si>
  <si>
    <t>Selcodex - PPA 325mg 12mg 12mg</t>
  </si>
  <si>
    <t>Rifampicin 450mg</t>
  </si>
  <si>
    <t>Metformin 500mg</t>
  </si>
  <si>
    <t>50(100pcs)</t>
  </si>
  <si>
    <t>Vitastress 15ml</t>
  </si>
  <si>
    <t>44pcs</t>
  </si>
  <si>
    <t>Tolmann Amoxicillin 10ml</t>
  </si>
  <si>
    <t>5pcs</t>
  </si>
  <si>
    <t>Kyle Meed Amoxicillin 10ml</t>
  </si>
  <si>
    <t>Loras plus 50mg</t>
  </si>
  <si>
    <t>50pcs</t>
  </si>
  <si>
    <t>30(30pcs)</t>
  </si>
  <si>
    <t>Captopril 25mg</t>
  </si>
  <si>
    <t>Pasteur Amoxicillin 500mg</t>
  </si>
  <si>
    <t>3(100PCS)</t>
  </si>
  <si>
    <t>Lycobrox 6mg</t>
  </si>
  <si>
    <t>17pcs</t>
  </si>
  <si>
    <t>Carbocistine 15ml</t>
  </si>
  <si>
    <t>24pcs</t>
  </si>
  <si>
    <t>Diavit 15ml</t>
  </si>
  <si>
    <t>Rapidol 500mg</t>
  </si>
  <si>
    <t>12(10pcs)</t>
  </si>
  <si>
    <t>Tempaid 100mg/Ml (Azarias) 15ml</t>
  </si>
  <si>
    <t>28pcs</t>
  </si>
  <si>
    <t>August2015/October2015</t>
  </si>
  <si>
    <t>Tempaid 250mg 15ml</t>
  </si>
  <si>
    <t>22pcs</t>
  </si>
  <si>
    <t>Carbocistine 250mg /5ml 60ml</t>
  </si>
  <si>
    <t>30pcs</t>
  </si>
  <si>
    <t>Slippers</t>
  </si>
  <si>
    <t>1 Plastics + 1 Box</t>
  </si>
  <si>
    <t>46+50</t>
  </si>
  <si>
    <t>32+103sacks</t>
  </si>
  <si>
    <t>Diapers:Boxes</t>
  </si>
  <si>
    <t>Diapers:Sacks</t>
  </si>
  <si>
    <t>1 Boxes</t>
  </si>
  <si>
    <t>1 Sacks</t>
  </si>
  <si>
    <t>2box + 1 Box</t>
  </si>
  <si>
    <t>407+50</t>
  </si>
  <si>
    <t xml:space="preserve">Milk: Baby Formula </t>
  </si>
  <si>
    <t>Drinks: Packs</t>
  </si>
  <si>
    <t>Drinks: Boxes</t>
  </si>
  <si>
    <t>2 Packs</t>
  </si>
  <si>
    <t>1476+16+2+1+1+16+68+5</t>
  </si>
  <si>
    <t>Feb,April &amp; June 2014/June2015/July2014/March2014</t>
  </si>
  <si>
    <t>3636+46+8</t>
  </si>
  <si>
    <t xml:space="preserve">139boxes + 2 Packs </t>
  </si>
  <si>
    <t>8862+21+20+20+121+60+60+120+40+10</t>
  </si>
  <si>
    <t>January 2014/February2014/April2014/July2014/October 2014/May2014/2015/March2014/December2014/July2015/October2016/March2016/June15/June2016/August2015/September2015/December2015/April2016/May2016/July2016/June2014/Jan2014</t>
  </si>
  <si>
    <t>1055+300+144+34+81+10+48</t>
  </si>
  <si>
    <t>6 Boxes +  1 pack</t>
  </si>
  <si>
    <t>June2014/January2015/March2015/August2014/October2014/July/April2014</t>
  </si>
  <si>
    <t>October2014/January2015/June2015/August2014</t>
  </si>
  <si>
    <t>3 Boxes + 1 Packs</t>
  </si>
  <si>
    <t>1+4+2+1</t>
  </si>
  <si>
    <t>Milk: Packs/Boxes</t>
  </si>
  <si>
    <t>3+1+24+12+32+2+9</t>
  </si>
  <si>
    <t>9 Packs + 2 Box</t>
  </si>
  <si>
    <t>March2014/Feb2014/April2015/November2014/October2014/August2014</t>
  </si>
  <si>
    <t>Box + 1 Pack</t>
  </si>
  <si>
    <t>28+20</t>
  </si>
  <si>
    <t>18box +1 Pack</t>
  </si>
  <si>
    <t>455+35</t>
  </si>
  <si>
    <t>March2014/July2014/2015</t>
  </si>
  <si>
    <t>Junkfood</t>
  </si>
  <si>
    <t>3 Packs</t>
  </si>
  <si>
    <t>10+17+40</t>
  </si>
  <si>
    <t>Feb2014/April2014/October2014</t>
  </si>
  <si>
    <t>Santos/Davantes/De Guzman Family</t>
  </si>
  <si>
    <t>1495+1115+118</t>
  </si>
  <si>
    <t>175sacks+ 223 Packs + 118 Packs</t>
  </si>
  <si>
    <t>Harox</t>
  </si>
  <si>
    <t>10pcs</t>
  </si>
  <si>
    <t>Amoxicillin Trihydrate</t>
  </si>
  <si>
    <t>100pcs</t>
  </si>
  <si>
    <t>Cloxacillin</t>
  </si>
  <si>
    <t>Analmin 500</t>
  </si>
  <si>
    <t>Amoxicillin 500mg</t>
  </si>
  <si>
    <t xml:space="preserve">3 Boxes </t>
  </si>
  <si>
    <t>3 Boxes</t>
  </si>
  <si>
    <t>1 Box</t>
  </si>
  <si>
    <t>Vhellox 500mg</t>
  </si>
  <si>
    <t>Cotrimaloze (100)</t>
  </si>
  <si>
    <t>Ivaclox</t>
  </si>
  <si>
    <t>Pierozef</t>
  </si>
  <si>
    <t>19pcs + 100pcs</t>
  </si>
  <si>
    <t xml:space="preserve">Bandages-plastic </t>
  </si>
  <si>
    <t>2 Boxes</t>
  </si>
  <si>
    <t>Lemon-cee</t>
  </si>
  <si>
    <t xml:space="preserve">4 Boxes </t>
  </si>
  <si>
    <t>Clafojen</t>
  </si>
  <si>
    <t>2pcs</t>
  </si>
  <si>
    <t>Cotrimax 60ml</t>
  </si>
  <si>
    <t>3 Bottles</t>
  </si>
  <si>
    <t>3pcs</t>
  </si>
  <si>
    <t>Myreten</t>
  </si>
  <si>
    <t>Fevergan</t>
  </si>
  <si>
    <t>Loperamide</t>
  </si>
  <si>
    <t>Cevit 500mg</t>
  </si>
  <si>
    <t>1 box</t>
  </si>
  <si>
    <t>Ampicillin Sodium</t>
  </si>
  <si>
    <t>Cinmik</t>
  </si>
  <si>
    <t>Ascorbic Acid Syrup 120ml</t>
  </si>
  <si>
    <t>2 Bottles</t>
  </si>
  <si>
    <t>Surixime</t>
  </si>
  <si>
    <t>200pcs</t>
  </si>
  <si>
    <t>15 Boxes</t>
  </si>
  <si>
    <t>Paracetamol</t>
  </si>
  <si>
    <t>Tet-Vac</t>
  </si>
  <si>
    <t>Ampoules</t>
  </si>
  <si>
    <t>Xanfib</t>
  </si>
  <si>
    <t>Asprezin</t>
  </si>
  <si>
    <t xml:space="preserve">Lormigin 2ml </t>
  </si>
  <si>
    <t>Vial</t>
  </si>
  <si>
    <t>Biocort</t>
  </si>
  <si>
    <t>Medclof</t>
  </si>
  <si>
    <t>Anespin</t>
  </si>
  <si>
    <t>Aerovent</t>
  </si>
  <si>
    <t>Mannitol 500ml</t>
  </si>
  <si>
    <t>1pc</t>
  </si>
  <si>
    <t>Ascorbic Acid (500mg)</t>
  </si>
  <si>
    <t>Megalin</t>
  </si>
  <si>
    <t>NorgesicForte 50mgf</t>
  </si>
  <si>
    <t xml:space="preserve">Loniper </t>
  </si>
  <si>
    <t>Clox</t>
  </si>
  <si>
    <t>Bio-flu</t>
  </si>
  <si>
    <t>7pcs</t>
  </si>
  <si>
    <t>Alaxan FR</t>
  </si>
  <si>
    <t>Benedex 500mg</t>
  </si>
  <si>
    <t>Claneksi</t>
  </si>
  <si>
    <t>Solmux</t>
  </si>
  <si>
    <t>Omzek</t>
  </si>
  <si>
    <t>Myclin</t>
  </si>
  <si>
    <t>100pcs + 10pcs</t>
  </si>
  <si>
    <t>Levofloxacin</t>
  </si>
  <si>
    <t>Hydrite</t>
  </si>
  <si>
    <t>Off Lotion</t>
  </si>
  <si>
    <t>240pcs</t>
  </si>
  <si>
    <t>Amoxicillin Vhellox 500mg</t>
  </si>
  <si>
    <t>4(100pcs) + 18</t>
  </si>
  <si>
    <t>Multivitamins</t>
  </si>
  <si>
    <t>20pcs</t>
  </si>
  <si>
    <t>Ferrous Sulfate 325mg</t>
  </si>
  <si>
    <t>Duvagen 10mg</t>
  </si>
  <si>
    <t>53pcs</t>
  </si>
  <si>
    <t>Salmeflo</t>
  </si>
  <si>
    <t>25pcs</t>
  </si>
  <si>
    <t>23pcs</t>
  </si>
  <si>
    <t>4pcs</t>
  </si>
  <si>
    <t>Euromet</t>
  </si>
  <si>
    <t>Asfrenon</t>
  </si>
  <si>
    <t>Clavoxel</t>
  </si>
  <si>
    <t>2 + 2</t>
  </si>
  <si>
    <t>as of 6:00am</t>
  </si>
  <si>
    <t>11/19/2013</t>
  </si>
  <si>
    <t>payless beef</t>
  </si>
  <si>
    <t>Universal Robina Corp.</t>
  </si>
  <si>
    <t>Paracetamol Biogesic</t>
  </si>
  <si>
    <t>870pcs</t>
  </si>
  <si>
    <t>Amoxillin</t>
  </si>
  <si>
    <t>84pcs</t>
  </si>
  <si>
    <t>101pcs</t>
  </si>
  <si>
    <t>Lomotil</t>
  </si>
  <si>
    <t>56pcs</t>
  </si>
  <si>
    <t>Unknown</t>
  </si>
  <si>
    <t>biscuits</t>
  </si>
  <si>
    <t>Cuevas Group of Companies (Employees)</t>
  </si>
  <si>
    <t>sardines</t>
  </si>
  <si>
    <t>Payless Beef</t>
  </si>
  <si>
    <t>1,800 Boxes</t>
  </si>
  <si>
    <t>129,600pcs</t>
  </si>
  <si>
    <t>Sardines</t>
  </si>
  <si>
    <t xml:space="preserve">Clothes </t>
  </si>
  <si>
    <t>Amlodipine Besilate</t>
  </si>
  <si>
    <t>10 Boxes</t>
  </si>
  <si>
    <t>1,400pcs</t>
  </si>
  <si>
    <t>Diclofenac Sodium</t>
  </si>
  <si>
    <t>30 Boxes</t>
  </si>
  <si>
    <t>3,000pcs</t>
  </si>
  <si>
    <t>Paracetamol Flugard</t>
  </si>
  <si>
    <t>25 Boxes</t>
  </si>
  <si>
    <t>2,500pcs</t>
  </si>
  <si>
    <t>Ambroxol Hydrocloride</t>
  </si>
  <si>
    <t>20 Boxes</t>
  </si>
  <si>
    <t>2,000pcs</t>
  </si>
  <si>
    <t xml:space="preserve">Glimepiride </t>
  </si>
  <si>
    <t>Glimepiride Glivarid</t>
  </si>
  <si>
    <t>300pcs</t>
  </si>
  <si>
    <t>Ascorbic Acid Asconvita</t>
  </si>
  <si>
    <t>Robitussin 120 ml</t>
  </si>
  <si>
    <t>Bottle</t>
  </si>
  <si>
    <t>Rhea Hydrogen Peroxide 500 ml</t>
  </si>
  <si>
    <t>Paracetamol Napran 15 ml</t>
  </si>
  <si>
    <t>Paracetamol Napran 60 ml</t>
  </si>
  <si>
    <t>500pcs</t>
  </si>
  <si>
    <t>Betadine 120 ml</t>
  </si>
  <si>
    <t>Mediplast Gauze Pads</t>
  </si>
  <si>
    <t>103pcs</t>
  </si>
  <si>
    <t>Mediplast Paper Tape</t>
  </si>
  <si>
    <t>Green Cross Alcohol 150 ml (Moisturizer)</t>
  </si>
  <si>
    <t>Green Cross Alcohol 150 ml</t>
  </si>
  <si>
    <t>Green Cross Alcohol 500 ml (Moisturizer)</t>
  </si>
  <si>
    <t>Myrevit 15 ml</t>
  </si>
  <si>
    <t>6pcs</t>
  </si>
  <si>
    <t>Selcodex</t>
  </si>
  <si>
    <t>Aquatabs</t>
  </si>
  <si>
    <t>Milgesic 15 ml</t>
  </si>
  <si>
    <t>72pcs</t>
  </si>
  <si>
    <t>Multivita</t>
  </si>
  <si>
    <t>Cotton 15 grms</t>
  </si>
  <si>
    <t>Cotton 100 grms</t>
  </si>
  <si>
    <t>Green Cross Alcohol w/ Moisturizer</t>
  </si>
  <si>
    <t>Aqua Oxigenada 120 ml</t>
  </si>
  <si>
    <t>Povidone Iodine 60 ml</t>
  </si>
  <si>
    <t>250pcs</t>
  </si>
  <si>
    <t>Polastic Strips</t>
  </si>
  <si>
    <t>Expired</t>
  </si>
  <si>
    <t>Bioflu</t>
  </si>
  <si>
    <t>Diatabs</t>
  </si>
  <si>
    <t>Lacibloc</t>
  </si>
  <si>
    <t>Piolit</t>
  </si>
  <si>
    <t>Glucophage</t>
  </si>
  <si>
    <t>Neomet</t>
  </si>
  <si>
    <t>Ceascol (Mucolytic) 60 ml</t>
  </si>
  <si>
    <t>Biogesic 60 ml</t>
  </si>
  <si>
    <t>Myremol 60 ml</t>
  </si>
  <si>
    <t>Neo-drin 60 ml</t>
  </si>
  <si>
    <t>Triconex 15 ml</t>
  </si>
  <si>
    <t>Clarithrocid 10 ml</t>
  </si>
  <si>
    <t>Prox-S 15 ml</t>
  </si>
  <si>
    <t>Triocef 10 ml</t>
  </si>
  <si>
    <t>Analgesic 500 mg</t>
  </si>
  <si>
    <t>Paracetamol Biogesic 500 mg</t>
  </si>
  <si>
    <t>Rubitussin 200 mg</t>
  </si>
  <si>
    <t>Glicla Natrapharm</t>
  </si>
  <si>
    <t>Kidsolone 60 ml</t>
  </si>
  <si>
    <t>Neurofenac</t>
  </si>
  <si>
    <t>Philippine Air Force</t>
  </si>
  <si>
    <t>Can Goods (CDO)</t>
  </si>
  <si>
    <t>noodles</t>
  </si>
  <si>
    <t>can goods (CDO)</t>
  </si>
  <si>
    <t>plastic</t>
  </si>
  <si>
    <t>Casil Family</t>
  </si>
  <si>
    <t>family food packs</t>
  </si>
  <si>
    <t>Evelyn Maminsan</t>
  </si>
  <si>
    <t>TESDA Central Office</t>
  </si>
  <si>
    <t>Unaccounted Medicine left by the Evening Shift</t>
  </si>
  <si>
    <t>140 Boxes</t>
  </si>
  <si>
    <t>62 Boxes</t>
  </si>
  <si>
    <t>50 Boxes</t>
  </si>
  <si>
    <t>5 Sacks</t>
  </si>
  <si>
    <t>91 Boxes</t>
  </si>
  <si>
    <t>Assorted Clothes</t>
  </si>
  <si>
    <t>12 Boxes</t>
  </si>
  <si>
    <t>Family Food Packs</t>
  </si>
  <si>
    <t xml:space="preserve"> </t>
  </si>
  <si>
    <t>canned goods</t>
  </si>
  <si>
    <t>baby diapers</t>
  </si>
  <si>
    <t>food in pouch</t>
  </si>
  <si>
    <t>zest-o</t>
  </si>
  <si>
    <t>coffee</t>
  </si>
  <si>
    <t>used clothes</t>
  </si>
  <si>
    <t>Dangerous Drugs Board</t>
  </si>
  <si>
    <t>Clothes</t>
  </si>
  <si>
    <t>Used Clothes</t>
  </si>
  <si>
    <t>toys</t>
  </si>
  <si>
    <t>ulalamm</t>
  </si>
  <si>
    <t>tabo</t>
  </si>
  <si>
    <t xml:space="preserve">assorted medicine </t>
  </si>
  <si>
    <t>kopiko brown</t>
  </si>
  <si>
    <t>Eddie Pascua</t>
  </si>
  <si>
    <t>4 Boxes</t>
  </si>
  <si>
    <t>plastics</t>
  </si>
  <si>
    <t>12 Plastics</t>
  </si>
  <si>
    <t>98 Plastics</t>
  </si>
  <si>
    <t>Municipality of Cawit</t>
  </si>
  <si>
    <t>Lourdes Guillermo</t>
  </si>
  <si>
    <t>3 Plastics</t>
  </si>
  <si>
    <t>88 Sacks</t>
  </si>
  <si>
    <t>17 Boxes</t>
  </si>
  <si>
    <t>23 Plastics</t>
  </si>
  <si>
    <t>fita</t>
  </si>
  <si>
    <t>prima toasted bread</t>
  </si>
  <si>
    <t>Fita</t>
  </si>
  <si>
    <t>Prima Toasted Bread</t>
  </si>
  <si>
    <t>2 Plastics</t>
  </si>
  <si>
    <t>4 Plastics</t>
  </si>
  <si>
    <t>8pcs</t>
  </si>
  <si>
    <t>Amoxicillin 60 ml</t>
  </si>
  <si>
    <t>Ascorbic Acid Cevit</t>
  </si>
  <si>
    <t>Ascorbic Acid Myrevit-C 60 ml</t>
  </si>
  <si>
    <t>600pcs</t>
  </si>
  <si>
    <t>Larventech Inc.</t>
  </si>
  <si>
    <t>11-16-2013</t>
  </si>
  <si>
    <t>assorted canned goods</t>
  </si>
  <si>
    <t>Blue Shift Company</t>
  </si>
  <si>
    <t>bear brand milk</t>
  </si>
  <si>
    <t>gold cup sardines</t>
  </si>
  <si>
    <t>Bangladesh Asssociation of the Phil.</t>
  </si>
  <si>
    <t>bottle</t>
  </si>
  <si>
    <t>St. Joseph</t>
  </si>
  <si>
    <t>Reina Relosa</t>
  </si>
  <si>
    <t>sanitary napkin</t>
  </si>
  <si>
    <t>Sarah &amp; Jessica of DLSU</t>
  </si>
  <si>
    <t>pcs</t>
  </si>
  <si>
    <t>towels</t>
  </si>
  <si>
    <t>bed sheets</t>
  </si>
  <si>
    <t>assorted groceries</t>
  </si>
  <si>
    <t>Copacabana Hotel</t>
  </si>
  <si>
    <t>mineral water (big)</t>
  </si>
  <si>
    <t>mineral water (small)</t>
  </si>
  <si>
    <t>lucky me</t>
  </si>
  <si>
    <t>nissin cup noodles</t>
  </si>
  <si>
    <t>san marino tuna canned goods</t>
  </si>
  <si>
    <t>choco crunches</t>
  </si>
  <si>
    <t>oatmeal</t>
  </si>
  <si>
    <t xml:space="preserve">rice </t>
  </si>
  <si>
    <t>bottle water</t>
  </si>
  <si>
    <t>General Solution</t>
  </si>
  <si>
    <t>Perception Inc</t>
  </si>
  <si>
    <t>PMS</t>
  </si>
  <si>
    <t>mix food</t>
  </si>
  <si>
    <t>consolidated juice</t>
  </si>
  <si>
    <t>hapee toothpaste</t>
  </si>
  <si>
    <t>colgate</t>
  </si>
  <si>
    <t>safeguard</t>
  </si>
  <si>
    <t>sachet</t>
  </si>
  <si>
    <t>sachets</t>
  </si>
  <si>
    <t>palmolive soap</t>
  </si>
  <si>
    <t>green cross soap</t>
  </si>
  <si>
    <t>antabax</t>
  </si>
  <si>
    <t>De La Salle Students</t>
  </si>
  <si>
    <t>cans</t>
  </si>
  <si>
    <t>soup</t>
  </si>
  <si>
    <t>detergent</t>
  </si>
  <si>
    <t>candles</t>
  </si>
  <si>
    <t>1070 pcs</t>
  </si>
  <si>
    <t>63 packs</t>
  </si>
  <si>
    <t>5 cans</t>
  </si>
  <si>
    <t>1153 cans</t>
  </si>
  <si>
    <t>445 pcs</t>
  </si>
  <si>
    <t>272 pcs</t>
  </si>
  <si>
    <t>45 pcs</t>
  </si>
  <si>
    <t>80 pcs</t>
  </si>
  <si>
    <t>112 pcs</t>
  </si>
  <si>
    <t>32 pcs</t>
  </si>
  <si>
    <t>8 pcs</t>
  </si>
  <si>
    <t>1 plastic</t>
  </si>
  <si>
    <t>5 packs</t>
  </si>
  <si>
    <t>24 pcs</t>
  </si>
  <si>
    <t>Assorted Medicines</t>
  </si>
  <si>
    <t>Boxes</t>
  </si>
  <si>
    <t>55 plastics</t>
  </si>
  <si>
    <t>33 boxes</t>
  </si>
  <si>
    <t>8 boxes</t>
  </si>
  <si>
    <t>4 boxes</t>
  </si>
  <si>
    <t xml:space="preserve">6 boxes </t>
  </si>
  <si>
    <t>3 boxes</t>
  </si>
  <si>
    <t>10 boxes</t>
  </si>
  <si>
    <t>18 boxes</t>
  </si>
  <si>
    <t>6 boxes</t>
  </si>
  <si>
    <t>1 bag</t>
  </si>
  <si>
    <t>2 boxes</t>
  </si>
  <si>
    <t>32 boxes</t>
  </si>
  <si>
    <t>7 boxes</t>
  </si>
  <si>
    <t>small sack</t>
  </si>
  <si>
    <t>Al Felicisibio Rellosa</t>
  </si>
  <si>
    <t>small bag</t>
  </si>
  <si>
    <t>food / biscuit</t>
  </si>
  <si>
    <t>Josie Verano</t>
  </si>
  <si>
    <t>Clabs Sososco</t>
  </si>
  <si>
    <t>New banig (family size)</t>
  </si>
  <si>
    <t>Michaelmar Phils Inc.</t>
  </si>
  <si>
    <t>New mosquito net</t>
  </si>
  <si>
    <t>New bkanket (family siza)</t>
  </si>
  <si>
    <t>6:30AM</t>
  </si>
  <si>
    <t>assorted food</t>
  </si>
  <si>
    <t>SM Supermarket</t>
  </si>
  <si>
    <t>sacks/boxes</t>
  </si>
  <si>
    <t xml:space="preserve">assorted food </t>
  </si>
  <si>
    <t>Baguio City</t>
  </si>
  <si>
    <t>ABS-CBN</t>
  </si>
  <si>
    <t>List of Donated Goods for Typhoon Yolanda Victims</t>
  </si>
  <si>
    <t>Delivered to Villamor Airbase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</si>
</sst>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mm/dd/yyyy;@"/>
    <numFmt numFmtId="167" formatCode="_-* #,##0_-;\-* #,##0_-;_-* &quot;-&quot;??_-;_-@_-"/>
    <numFmt numFmtId="168" formatCode="[$-409]h:mm:ss\ AM/P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ndalus"/>
      <family val="1"/>
    </font>
    <font>
      <sz val="11"/>
      <color theme="1"/>
      <name val="Andalus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67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8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168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7" fontId="0" fillId="0" borderId="1" xfId="0" applyNumberFormat="1" applyBorder="1" applyAlignment="1">
      <alignment horizontal="right" wrapText="1"/>
    </xf>
    <xf numFmtId="16" fontId="0" fillId="0" borderId="1" xfId="0" applyNumberForma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2" borderId="3" xfId="0" applyFont="1" applyFill="1" applyBorder="1"/>
    <xf numFmtId="165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left" vertical="center" wrapText="1"/>
    </xf>
    <xf numFmtId="168" fontId="0" fillId="0" borderId="2" xfId="0" applyNumberFormat="1" applyBorder="1" applyAlignment="1">
      <alignment horizontal="center" vertical="center" wrapText="1"/>
    </xf>
    <xf numFmtId="168" fontId="0" fillId="0" borderId="3" xfId="0" applyNumberFormat="1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8" fontId="0" fillId="0" borderId="2" xfId="0" applyNumberFormat="1" applyFill="1" applyBorder="1" applyAlignment="1">
      <alignment horizontal="center" vertical="center" wrapText="1"/>
    </xf>
    <xf numFmtId="168" fontId="0" fillId="0" borderId="3" xfId="0" applyNumberFormat="1" applyFill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5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0" borderId="8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87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" sqref="G8"/>
    </sheetView>
  </sheetViews>
  <sheetFormatPr defaultRowHeight="15" x14ac:dyDescent="0.25"/>
  <cols>
    <col min="1" max="1" width="11.85546875" style="15" customWidth="1"/>
    <col min="2" max="2" width="11.42578125" style="16" bestFit="1" customWidth="1"/>
    <col min="3" max="3" width="9.28515625" style="3" customWidth="1"/>
    <col min="4" max="4" width="11.85546875" style="3" customWidth="1"/>
    <col min="5" max="5" width="21" style="3" customWidth="1"/>
    <col min="6" max="6" width="23.140625" style="3" customWidth="1"/>
    <col min="7" max="7" width="20.42578125" style="1" customWidth="1"/>
    <col min="8" max="16384" width="9.140625" style="1"/>
  </cols>
  <sheetData>
    <row r="1" spans="1:20" ht="23.25" x14ac:dyDescent="0.35">
      <c r="A1" s="86" t="s">
        <v>524</v>
      </c>
      <c r="B1" s="86"/>
      <c r="C1" s="86"/>
      <c r="D1" s="86"/>
      <c r="E1" s="86"/>
      <c r="F1" s="86"/>
      <c r="G1" s="86"/>
    </row>
    <row r="2" spans="1:20" ht="23.25" x14ac:dyDescent="0.35">
      <c r="A2" s="86" t="s">
        <v>0</v>
      </c>
      <c r="B2" s="86"/>
      <c r="C2" s="86"/>
      <c r="D2" s="86"/>
      <c r="E2" s="86"/>
      <c r="F2" s="86"/>
      <c r="G2" s="86"/>
    </row>
    <row r="3" spans="1:20" ht="23.25" x14ac:dyDescent="0.35">
      <c r="A3" s="86"/>
      <c r="B3" s="86"/>
      <c r="C3" s="86"/>
      <c r="D3" s="86"/>
      <c r="E3" s="86"/>
      <c r="F3" s="86"/>
      <c r="G3" s="86"/>
    </row>
    <row r="5" spans="1:20" s="14" customFormat="1" x14ac:dyDescent="0.25">
      <c r="A5" s="11" t="s">
        <v>4</v>
      </c>
      <c r="B5" s="12" t="s">
        <v>5</v>
      </c>
      <c r="C5" s="13" t="s">
        <v>1</v>
      </c>
      <c r="D5" s="13" t="s">
        <v>2</v>
      </c>
      <c r="E5" s="13" t="s">
        <v>3</v>
      </c>
      <c r="F5" s="13" t="s">
        <v>18</v>
      </c>
      <c r="G5" s="13" t="s">
        <v>8</v>
      </c>
    </row>
    <row r="6" spans="1:20" s="2" customFormat="1" ht="30" x14ac:dyDescent="0.25">
      <c r="A6" s="9">
        <v>41592</v>
      </c>
      <c r="B6" s="10">
        <v>0.29166666666666669</v>
      </c>
      <c r="C6" s="8">
        <f>315*6</f>
        <v>1890</v>
      </c>
      <c r="D6" s="4" t="s">
        <v>6</v>
      </c>
      <c r="E6" s="4" t="s">
        <v>7</v>
      </c>
      <c r="F6" s="4"/>
      <c r="G6" s="6" t="s">
        <v>525</v>
      </c>
    </row>
    <row r="7" spans="1:20" s="2" customFormat="1" ht="45" x14ac:dyDescent="0.25">
      <c r="A7" s="9">
        <v>41593</v>
      </c>
      <c r="B7" s="10">
        <v>0.75</v>
      </c>
      <c r="C7" s="8">
        <f>153*6</f>
        <v>918</v>
      </c>
      <c r="D7" s="4" t="s">
        <v>6</v>
      </c>
      <c r="E7" s="4" t="s">
        <v>7</v>
      </c>
      <c r="F7" s="4"/>
      <c r="G7" s="6" t="s">
        <v>9</v>
      </c>
    </row>
    <row r="8" spans="1:20" s="2" customFormat="1" ht="45" x14ac:dyDescent="0.25">
      <c r="A8" s="9">
        <v>41593</v>
      </c>
      <c r="B8" s="10">
        <v>0.75</v>
      </c>
      <c r="C8" s="8">
        <f>144*3</f>
        <v>432</v>
      </c>
      <c r="D8" s="4" t="s">
        <v>6</v>
      </c>
      <c r="E8" s="4" t="s">
        <v>7</v>
      </c>
      <c r="F8" s="4"/>
      <c r="G8" s="6" t="s">
        <v>9</v>
      </c>
    </row>
    <row r="9" spans="1:20" s="17" customFormat="1" x14ac:dyDescent="0.25">
      <c r="A9" s="70">
        <v>41594</v>
      </c>
      <c r="B9" s="73">
        <v>0.41666666666666669</v>
      </c>
      <c r="C9" s="54">
        <v>4</v>
      </c>
      <c r="D9" s="49" t="s">
        <v>10</v>
      </c>
      <c r="E9" s="49" t="s">
        <v>44</v>
      </c>
      <c r="F9" s="77" t="s">
        <v>434</v>
      </c>
      <c r="G9" s="77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s="56" customFormat="1" x14ac:dyDescent="0.25">
      <c r="A10" s="72"/>
      <c r="B10" s="75"/>
      <c r="C10" s="54">
        <v>2</v>
      </c>
      <c r="D10" s="49" t="s">
        <v>10</v>
      </c>
      <c r="E10" s="49" t="s">
        <v>309</v>
      </c>
      <c r="F10" s="79"/>
      <c r="G10" s="79"/>
    </row>
    <row r="11" spans="1:20" s="56" customFormat="1" x14ac:dyDescent="0.25">
      <c r="A11" s="70" t="s">
        <v>435</v>
      </c>
      <c r="B11" s="73">
        <v>0.41666666666666669</v>
      </c>
      <c r="C11" s="54">
        <v>15</v>
      </c>
      <c r="D11" s="49" t="s">
        <v>6</v>
      </c>
      <c r="E11" s="49" t="s">
        <v>22</v>
      </c>
      <c r="F11" s="77" t="s">
        <v>437</v>
      </c>
      <c r="G11" s="77"/>
    </row>
    <row r="12" spans="1:20" s="56" customFormat="1" ht="30" x14ac:dyDescent="0.25">
      <c r="A12" s="72"/>
      <c r="B12" s="75"/>
      <c r="C12" s="54">
        <v>23</v>
      </c>
      <c r="D12" s="49" t="s">
        <v>10</v>
      </c>
      <c r="E12" s="49" t="s">
        <v>436</v>
      </c>
      <c r="F12" s="79"/>
      <c r="G12" s="79"/>
    </row>
    <row r="13" spans="1:20" s="56" customFormat="1" x14ac:dyDescent="0.25">
      <c r="A13" s="70" t="s">
        <v>435</v>
      </c>
      <c r="B13" s="73">
        <v>0.47916666666666669</v>
      </c>
      <c r="C13" s="54">
        <v>10</v>
      </c>
      <c r="D13" s="49" t="s">
        <v>10</v>
      </c>
      <c r="E13" s="49" t="s">
        <v>438</v>
      </c>
      <c r="F13" s="77" t="s">
        <v>440</v>
      </c>
      <c r="G13" s="77"/>
    </row>
    <row r="14" spans="1:20" s="56" customFormat="1" x14ac:dyDescent="0.25">
      <c r="A14" s="71"/>
      <c r="B14" s="74"/>
      <c r="C14" s="54">
        <v>7</v>
      </c>
      <c r="D14" s="49" t="s">
        <v>10</v>
      </c>
      <c r="E14" s="49" t="s">
        <v>16</v>
      </c>
      <c r="F14" s="78"/>
      <c r="G14" s="78"/>
    </row>
    <row r="15" spans="1:20" s="56" customFormat="1" ht="30" x14ac:dyDescent="0.25">
      <c r="A15" s="71"/>
      <c r="B15" s="74"/>
      <c r="C15" s="54">
        <v>1</v>
      </c>
      <c r="D15" s="49" t="s">
        <v>11</v>
      </c>
      <c r="E15" s="49" t="s">
        <v>436</v>
      </c>
      <c r="F15" s="78"/>
      <c r="G15" s="78"/>
    </row>
    <row r="16" spans="1:20" s="56" customFormat="1" x14ac:dyDescent="0.25">
      <c r="A16" s="71"/>
      <c r="B16" s="74"/>
      <c r="C16" s="54">
        <v>8</v>
      </c>
      <c r="D16" s="49" t="s">
        <v>10</v>
      </c>
      <c r="E16" s="49" t="s">
        <v>381</v>
      </c>
      <c r="F16" s="78"/>
      <c r="G16" s="78"/>
    </row>
    <row r="17" spans="1:7" s="56" customFormat="1" x14ac:dyDescent="0.25">
      <c r="A17" s="72"/>
      <c r="B17" s="75"/>
      <c r="C17" s="54">
        <v>117</v>
      </c>
      <c r="D17" s="49" t="s">
        <v>10</v>
      </c>
      <c r="E17" s="49" t="s">
        <v>439</v>
      </c>
      <c r="F17" s="79"/>
      <c r="G17" s="79"/>
    </row>
    <row r="18" spans="1:7" s="56" customFormat="1" x14ac:dyDescent="0.25">
      <c r="A18" s="70">
        <v>41594</v>
      </c>
      <c r="B18" s="73">
        <v>0.58333333333333337</v>
      </c>
      <c r="C18" s="54">
        <v>998</v>
      </c>
      <c r="D18" s="49" t="s">
        <v>441</v>
      </c>
      <c r="E18" s="49" t="s">
        <v>12</v>
      </c>
      <c r="F18" s="77" t="s">
        <v>442</v>
      </c>
      <c r="G18" s="77"/>
    </row>
    <row r="19" spans="1:7" s="56" customFormat="1" x14ac:dyDescent="0.25">
      <c r="A19" s="72"/>
      <c r="B19" s="75"/>
      <c r="C19" s="54">
        <v>1</v>
      </c>
      <c r="D19" s="49" t="s">
        <v>11</v>
      </c>
      <c r="E19" s="49" t="s">
        <v>44</v>
      </c>
      <c r="F19" s="79"/>
      <c r="G19" s="79"/>
    </row>
    <row r="20" spans="1:7" s="56" customFormat="1" x14ac:dyDescent="0.25">
      <c r="A20" s="70">
        <v>41594</v>
      </c>
      <c r="B20" s="73">
        <v>0.58333333333333337</v>
      </c>
      <c r="C20" s="54">
        <v>2</v>
      </c>
      <c r="D20" s="49" t="s">
        <v>30</v>
      </c>
      <c r="E20" s="49" t="s">
        <v>46</v>
      </c>
      <c r="F20" s="77" t="s">
        <v>443</v>
      </c>
      <c r="G20" s="77"/>
    </row>
    <row r="21" spans="1:7" s="56" customFormat="1" x14ac:dyDescent="0.25">
      <c r="A21" s="72"/>
      <c r="B21" s="75"/>
      <c r="C21" s="54">
        <v>2</v>
      </c>
      <c r="D21" s="49" t="s">
        <v>10</v>
      </c>
      <c r="E21" s="49" t="s">
        <v>403</v>
      </c>
      <c r="F21" s="79"/>
      <c r="G21" s="79"/>
    </row>
    <row r="22" spans="1:7" s="56" customFormat="1" x14ac:dyDescent="0.25">
      <c r="A22" s="52" t="s">
        <v>435</v>
      </c>
      <c r="B22" s="53">
        <v>0.625</v>
      </c>
      <c r="C22" s="54">
        <v>14</v>
      </c>
      <c r="D22" s="49" t="s">
        <v>6</v>
      </c>
      <c r="E22" s="49" t="s">
        <v>444</v>
      </c>
      <c r="F22" s="49" t="s">
        <v>445</v>
      </c>
      <c r="G22" s="55"/>
    </row>
    <row r="23" spans="1:7" s="56" customFormat="1" x14ac:dyDescent="0.25">
      <c r="A23" s="70" t="s">
        <v>435</v>
      </c>
      <c r="B23" s="73">
        <v>0.66666666666666663</v>
      </c>
      <c r="C23" s="54">
        <v>77</v>
      </c>
      <c r="D23" s="49" t="s">
        <v>446</v>
      </c>
      <c r="E23" s="49" t="s">
        <v>447</v>
      </c>
      <c r="F23" s="77" t="s">
        <v>450</v>
      </c>
      <c r="G23" s="77"/>
    </row>
    <row r="24" spans="1:7" s="56" customFormat="1" x14ac:dyDescent="0.25">
      <c r="A24" s="71"/>
      <c r="B24" s="74"/>
      <c r="C24" s="54">
        <v>60</v>
      </c>
      <c r="D24" s="49" t="s">
        <v>446</v>
      </c>
      <c r="E24" s="49" t="s">
        <v>448</v>
      </c>
      <c r="F24" s="78"/>
      <c r="G24" s="78"/>
    </row>
    <row r="25" spans="1:7" s="56" customFormat="1" x14ac:dyDescent="0.25">
      <c r="A25" s="71"/>
      <c r="B25" s="74"/>
      <c r="C25" s="54">
        <v>2</v>
      </c>
      <c r="D25" s="49" t="s">
        <v>31</v>
      </c>
      <c r="E25" s="49" t="s">
        <v>449</v>
      </c>
      <c r="F25" s="78"/>
      <c r="G25" s="78"/>
    </row>
    <row r="26" spans="1:7" s="56" customFormat="1" x14ac:dyDescent="0.25">
      <c r="A26" s="72"/>
      <c r="B26" s="75"/>
      <c r="C26" s="54">
        <v>2</v>
      </c>
      <c r="D26" s="49" t="s">
        <v>6</v>
      </c>
      <c r="E26" s="49" t="s">
        <v>16</v>
      </c>
      <c r="F26" s="79"/>
      <c r="G26" s="79"/>
    </row>
    <row r="27" spans="1:7" s="56" customFormat="1" x14ac:dyDescent="0.25">
      <c r="A27" s="70" t="s">
        <v>435</v>
      </c>
      <c r="B27" s="73">
        <v>0.70833333333333337</v>
      </c>
      <c r="C27" s="54">
        <v>9</v>
      </c>
      <c r="D27" s="49" t="s">
        <v>10</v>
      </c>
      <c r="E27" s="49" t="s">
        <v>16</v>
      </c>
      <c r="F27" s="77" t="s">
        <v>306</v>
      </c>
      <c r="G27" s="77"/>
    </row>
    <row r="28" spans="1:7" s="56" customFormat="1" x14ac:dyDescent="0.25">
      <c r="A28" s="71"/>
      <c r="B28" s="74"/>
      <c r="C28" s="54">
        <v>3</v>
      </c>
      <c r="D28" s="49" t="s">
        <v>441</v>
      </c>
      <c r="E28" s="49" t="s">
        <v>451</v>
      </c>
      <c r="F28" s="78"/>
      <c r="G28" s="78"/>
    </row>
    <row r="29" spans="1:7" s="56" customFormat="1" x14ac:dyDescent="0.25">
      <c r="A29" s="71"/>
      <c r="B29" s="74"/>
      <c r="C29" s="54">
        <v>8</v>
      </c>
      <c r="D29" s="49" t="s">
        <v>441</v>
      </c>
      <c r="E29" s="49" t="s">
        <v>452</v>
      </c>
      <c r="F29" s="78"/>
      <c r="G29" s="78"/>
    </row>
    <row r="30" spans="1:7" s="56" customFormat="1" x14ac:dyDescent="0.25">
      <c r="A30" s="71"/>
      <c r="B30" s="74"/>
      <c r="C30" s="54">
        <v>3</v>
      </c>
      <c r="D30" s="49" t="s">
        <v>10</v>
      </c>
      <c r="E30" s="49" t="s">
        <v>12</v>
      </c>
      <c r="F30" s="78"/>
      <c r="G30" s="78"/>
    </row>
    <row r="31" spans="1:7" s="56" customFormat="1" x14ac:dyDescent="0.25">
      <c r="A31" s="71"/>
      <c r="B31" s="74"/>
      <c r="C31" s="54">
        <v>2</v>
      </c>
      <c r="D31" s="49" t="s">
        <v>10</v>
      </c>
      <c r="E31" s="49" t="s">
        <v>453</v>
      </c>
      <c r="F31" s="78"/>
      <c r="G31" s="78"/>
    </row>
    <row r="32" spans="1:7" s="56" customFormat="1" x14ac:dyDescent="0.25">
      <c r="A32" s="71"/>
      <c r="B32" s="74"/>
      <c r="C32" s="54">
        <v>2</v>
      </c>
      <c r="D32" s="49" t="s">
        <v>10</v>
      </c>
      <c r="E32" s="49" t="s">
        <v>12</v>
      </c>
      <c r="F32" s="78"/>
      <c r="G32" s="78"/>
    </row>
    <row r="33" spans="1:7" s="56" customFormat="1" x14ac:dyDescent="0.25">
      <c r="A33" s="71"/>
      <c r="B33" s="74"/>
      <c r="C33" s="54">
        <v>1</v>
      </c>
      <c r="D33" s="49" t="s">
        <v>11</v>
      </c>
      <c r="E33" s="49" t="s">
        <v>408</v>
      </c>
      <c r="F33" s="78"/>
      <c r="G33" s="78"/>
    </row>
    <row r="34" spans="1:7" s="56" customFormat="1" x14ac:dyDescent="0.25">
      <c r="A34" s="71"/>
      <c r="B34" s="74"/>
      <c r="C34" s="54">
        <v>6</v>
      </c>
      <c r="D34" s="49" t="s">
        <v>446</v>
      </c>
      <c r="E34" s="49" t="s">
        <v>454</v>
      </c>
      <c r="F34" s="78"/>
      <c r="G34" s="78"/>
    </row>
    <row r="35" spans="1:7" s="56" customFormat="1" ht="30" x14ac:dyDescent="0.25">
      <c r="A35" s="71"/>
      <c r="B35" s="74"/>
      <c r="C35" s="54">
        <v>1</v>
      </c>
      <c r="D35" s="49" t="s">
        <v>11</v>
      </c>
      <c r="E35" s="49" t="s">
        <v>455</v>
      </c>
      <c r="F35" s="78"/>
      <c r="G35" s="78"/>
    </row>
    <row r="36" spans="1:7" s="56" customFormat="1" x14ac:dyDescent="0.25">
      <c r="A36" s="71"/>
      <c r="B36" s="74"/>
      <c r="C36" s="54">
        <v>1</v>
      </c>
      <c r="D36" s="49" t="s">
        <v>11</v>
      </c>
      <c r="E36" s="49" t="s">
        <v>309</v>
      </c>
      <c r="F36" s="78"/>
      <c r="G36" s="78"/>
    </row>
    <row r="37" spans="1:7" s="56" customFormat="1" x14ac:dyDescent="0.25">
      <c r="A37" s="71"/>
      <c r="B37" s="74"/>
      <c r="C37" s="54">
        <v>1</v>
      </c>
      <c r="D37" s="49" t="s">
        <v>11</v>
      </c>
      <c r="E37" s="49" t="s">
        <v>381</v>
      </c>
      <c r="F37" s="78"/>
      <c r="G37" s="78"/>
    </row>
    <row r="38" spans="1:7" s="56" customFormat="1" x14ac:dyDescent="0.25">
      <c r="A38" s="71"/>
      <c r="B38" s="74"/>
      <c r="C38" s="54">
        <v>1</v>
      </c>
      <c r="D38" s="49" t="s">
        <v>11</v>
      </c>
      <c r="E38" s="49" t="s">
        <v>44</v>
      </c>
      <c r="F38" s="78"/>
      <c r="G38" s="78"/>
    </row>
    <row r="39" spans="1:7" s="56" customFormat="1" x14ac:dyDescent="0.25">
      <c r="A39" s="71"/>
      <c r="B39" s="74"/>
      <c r="C39" s="54">
        <v>8</v>
      </c>
      <c r="D39" s="49" t="s">
        <v>10</v>
      </c>
      <c r="E39" s="49" t="s">
        <v>14</v>
      </c>
      <c r="F39" s="78"/>
      <c r="G39" s="78"/>
    </row>
    <row r="40" spans="1:7" s="56" customFormat="1" x14ac:dyDescent="0.25">
      <c r="A40" s="71"/>
      <c r="B40" s="74"/>
      <c r="C40" s="54">
        <v>2</v>
      </c>
      <c r="D40" s="49" t="s">
        <v>10</v>
      </c>
      <c r="E40" s="49" t="s">
        <v>456</v>
      </c>
      <c r="F40" s="78"/>
      <c r="G40" s="78"/>
    </row>
    <row r="41" spans="1:7" s="56" customFormat="1" ht="30" customHeight="1" x14ac:dyDescent="0.25">
      <c r="A41" s="71"/>
      <c r="B41" s="74"/>
      <c r="C41" s="54">
        <v>3</v>
      </c>
      <c r="D41" s="49" t="s">
        <v>63</v>
      </c>
      <c r="E41" s="49" t="s">
        <v>16</v>
      </c>
      <c r="F41" s="78"/>
      <c r="G41" s="78"/>
    </row>
    <row r="42" spans="1:7" s="56" customFormat="1" ht="30" customHeight="1" x14ac:dyDescent="0.25">
      <c r="A42" s="71"/>
      <c r="B42" s="74"/>
      <c r="C42" s="54">
        <v>3</v>
      </c>
      <c r="D42" s="49" t="s">
        <v>63</v>
      </c>
      <c r="E42" s="49" t="s">
        <v>46</v>
      </c>
      <c r="F42" s="78"/>
      <c r="G42" s="78"/>
    </row>
    <row r="43" spans="1:7" s="56" customFormat="1" x14ac:dyDescent="0.25">
      <c r="A43" s="71"/>
      <c r="B43" s="74"/>
      <c r="C43" s="54">
        <v>6</v>
      </c>
      <c r="D43" s="49"/>
      <c r="E43" s="49" t="s">
        <v>457</v>
      </c>
      <c r="F43" s="78"/>
      <c r="G43" s="78"/>
    </row>
    <row r="44" spans="1:7" s="56" customFormat="1" x14ac:dyDescent="0.25">
      <c r="A44" s="71"/>
      <c r="B44" s="74"/>
      <c r="C44" s="54">
        <v>1</v>
      </c>
      <c r="D44" s="49" t="s">
        <v>24</v>
      </c>
      <c r="E44" s="49" t="s">
        <v>458</v>
      </c>
      <c r="F44" s="78"/>
      <c r="G44" s="78"/>
    </row>
    <row r="45" spans="1:7" s="56" customFormat="1" x14ac:dyDescent="0.25">
      <c r="A45" s="71"/>
      <c r="B45" s="74"/>
      <c r="C45" s="54">
        <v>1</v>
      </c>
      <c r="D45" s="49" t="s">
        <v>383</v>
      </c>
      <c r="E45" s="49" t="s">
        <v>398</v>
      </c>
      <c r="F45" s="78"/>
      <c r="G45" s="78"/>
    </row>
    <row r="46" spans="1:7" s="56" customFormat="1" x14ac:dyDescent="0.25">
      <c r="A46" s="71"/>
      <c r="B46" s="74"/>
      <c r="C46" s="54">
        <v>1</v>
      </c>
      <c r="D46" s="49" t="s">
        <v>383</v>
      </c>
      <c r="E46" s="49" t="s">
        <v>16</v>
      </c>
      <c r="F46" s="78"/>
      <c r="G46" s="78"/>
    </row>
    <row r="47" spans="1:7" s="56" customFormat="1" x14ac:dyDescent="0.25">
      <c r="A47" s="72"/>
      <c r="B47" s="75"/>
      <c r="C47" s="54">
        <v>1</v>
      </c>
      <c r="D47" s="49" t="s">
        <v>383</v>
      </c>
      <c r="E47" s="49" t="s">
        <v>44</v>
      </c>
      <c r="F47" s="79"/>
      <c r="G47" s="79"/>
    </row>
    <row r="48" spans="1:7" s="56" customFormat="1" x14ac:dyDescent="0.25">
      <c r="A48" s="70" t="s">
        <v>435</v>
      </c>
      <c r="B48" s="73"/>
      <c r="C48" s="54">
        <v>15</v>
      </c>
      <c r="D48" s="49" t="s">
        <v>10</v>
      </c>
      <c r="E48" s="49" t="s">
        <v>459</v>
      </c>
      <c r="F48" s="77" t="s">
        <v>460</v>
      </c>
      <c r="G48" s="77"/>
    </row>
    <row r="49" spans="1:7" s="56" customFormat="1" x14ac:dyDescent="0.25">
      <c r="A49" s="71"/>
      <c r="B49" s="74"/>
      <c r="C49" s="54">
        <v>1</v>
      </c>
      <c r="D49" s="49" t="s">
        <v>11</v>
      </c>
      <c r="E49" s="49" t="s">
        <v>118</v>
      </c>
      <c r="F49" s="78"/>
      <c r="G49" s="78"/>
    </row>
    <row r="50" spans="1:7" s="56" customFormat="1" x14ac:dyDescent="0.25">
      <c r="A50" s="71"/>
      <c r="B50" s="74"/>
      <c r="C50" s="54">
        <v>3</v>
      </c>
      <c r="D50" s="49" t="s">
        <v>10</v>
      </c>
      <c r="E50" s="49" t="s">
        <v>403</v>
      </c>
      <c r="F50" s="78"/>
      <c r="G50" s="78"/>
    </row>
    <row r="51" spans="1:7" s="56" customFormat="1" x14ac:dyDescent="0.25">
      <c r="A51" s="72"/>
      <c r="B51" s="75"/>
      <c r="C51" s="54">
        <v>1</v>
      </c>
      <c r="D51" s="49" t="s">
        <v>23</v>
      </c>
      <c r="E51" s="49" t="s">
        <v>46</v>
      </c>
      <c r="F51" s="79"/>
      <c r="G51" s="79"/>
    </row>
    <row r="52" spans="1:7" s="56" customFormat="1" x14ac:dyDescent="0.25">
      <c r="A52" s="70" t="s">
        <v>435</v>
      </c>
      <c r="B52" s="73"/>
      <c r="C52" s="54">
        <v>24</v>
      </c>
      <c r="D52" s="49" t="s">
        <v>441</v>
      </c>
      <c r="E52" s="49" t="s">
        <v>459</v>
      </c>
      <c r="F52" s="77" t="s">
        <v>461</v>
      </c>
      <c r="G52" s="57"/>
    </row>
    <row r="53" spans="1:7" s="56" customFormat="1" x14ac:dyDescent="0.25">
      <c r="A53" s="71"/>
      <c r="B53" s="74"/>
      <c r="C53" s="54">
        <v>5</v>
      </c>
      <c r="D53" s="49" t="s">
        <v>6</v>
      </c>
      <c r="E53" s="49" t="s">
        <v>381</v>
      </c>
      <c r="F53" s="78"/>
      <c r="G53" s="58"/>
    </row>
    <row r="54" spans="1:7" s="56" customFormat="1" x14ac:dyDescent="0.25">
      <c r="A54" s="71"/>
      <c r="B54" s="74"/>
      <c r="C54" s="54">
        <v>40</v>
      </c>
      <c r="D54" s="49" t="s">
        <v>446</v>
      </c>
      <c r="E54" s="49" t="s">
        <v>16</v>
      </c>
      <c r="F54" s="78"/>
      <c r="G54" s="58"/>
    </row>
    <row r="55" spans="1:7" s="56" customFormat="1" x14ac:dyDescent="0.25">
      <c r="A55" s="72"/>
      <c r="B55" s="75"/>
      <c r="C55" s="54">
        <v>1000</v>
      </c>
      <c r="D55" s="49" t="s">
        <v>446</v>
      </c>
      <c r="E55" s="49" t="s">
        <v>63</v>
      </c>
      <c r="F55" s="79"/>
      <c r="G55" s="59"/>
    </row>
    <row r="56" spans="1:7" s="56" customFormat="1" x14ac:dyDescent="0.25">
      <c r="A56" s="52" t="s">
        <v>435</v>
      </c>
      <c r="B56" s="53"/>
      <c r="C56" s="54">
        <v>1</v>
      </c>
      <c r="D56" s="49" t="s">
        <v>21</v>
      </c>
      <c r="E56" s="49" t="s">
        <v>16</v>
      </c>
      <c r="F56" s="49" t="s">
        <v>462</v>
      </c>
      <c r="G56" s="55"/>
    </row>
    <row r="57" spans="1:7" s="56" customFormat="1" x14ac:dyDescent="0.25">
      <c r="A57" s="52" t="s">
        <v>435</v>
      </c>
      <c r="B57" s="53"/>
      <c r="C57" s="54">
        <v>2</v>
      </c>
      <c r="D57" s="49" t="s">
        <v>507</v>
      </c>
      <c r="E57" s="49" t="s">
        <v>403</v>
      </c>
      <c r="F57" s="49" t="s">
        <v>508</v>
      </c>
      <c r="G57" s="55"/>
    </row>
    <row r="58" spans="1:7" s="56" customFormat="1" x14ac:dyDescent="0.25">
      <c r="A58" s="52" t="s">
        <v>435</v>
      </c>
      <c r="B58" s="53"/>
      <c r="C58" s="54">
        <v>2</v>
      </c>
      <c r="D58" s="49" t="s">
        <v>509</v>
      </c>
      <c r="E58" s="49" t="s">
        <v>510</v>
      </c>
      <c r="F58" s="49" t="s">
        <v>511</v>
      </c>
      <c r="G58" s="55"/>
    </row>
    <row r="59" spans="1:7" s="56" customFormat="1" x14ac:dyDescent="0.25">
      <c r="A59" s="52" t="s">
        <v>435</v>
      </c>
      <c r="B59" s="53"/>
      <c r="C59" s="54">
        <v>1</v>
      </c>
      <c r="D59" s="49" t="s">
        <v>24</v>
      </c>
      <c r="E59" s="49" t="s">
        <v>403</v>
      </c>
      <c r="F59" s="49" t="s">
        <v>512</v>
      </c>
      <c r="G59" s="55"/>
    </row>
    <row r="60" spans="1:7" s="56" customFormat="1" ht="30" x14ac:dyDescent="0.25">
      <c r="A60" s="52" t="s">
        <v>435</v>
      </c>
      <c r="B60" s="53"/>
      <c r="C60" s="54">
        <v>76</v>
      </c>
      <c r="D60" s="49" t="s">
        <v>446</v>
      </c>
      <c r="E60" s="49" t="s">
        <v>513</v>
      </c>
      <c r="F60" s="49" t="s">
        <v>514</v>
      </c>
      <c r="G60" s="55"/>
    </row>
    <row r="61" spans="1:7" s="56" customFormat="1" x14ac:dyDescent="0.25">
      <c r="A61" s="52" t="s">
        <v>435</v>
      </c>
      <c r="B61" s="53"/>
      <c r="C61" s="54">
        <v>76</v>
      </c>
      <c r="D61" s="49" t="s">
        <v>446</v>
      </c>
      <c r="E61" s="49" t="s">
        <v>515</v>
      </c>
      <c r="F61" s="49" t="s">
        <v>514</v>
      </c>
      <c r="G61" s="55"/>
    </row>
    <row r="62" spans="1:7" s="56" customFormat="1" ht="30" x14ac:dyDescent="0.25">
      <c r="A62" s="52" t="s">
        <v>435</v>
      </c>
      <c r="B62" s="53"/>
      <c r="C62" s="54">
        <v>5</v>
      </c>
      <c r="D62" s="49" t="s">
        <v>446</v>
      </c>
      <c r="E62" s="49" t="s">
        <v>516</v>
      </c>
      <c r="F62" s="49" t="s">
        <v>514</v>
      </c>
      <c r="G62" s="55"/>
    </row>
    <row r="63" spans="1:7" s="2" customFormat="1" x14ac:dyDescent="0.25">
      <c r="A63" s="9">
        <v>41594</v>
      </c>
      <c r="B63" s="10">
        <v>0.82500000000000007</v>
      </c>
      <c r="C63" s="4">
        <v>25</v>
      </c>
      <c r="D63" s="4" t="s">
        <v>10</v>
      </c>
      <c r="E63" s="4" t="s">
        <v>12</v>
      </c>
      <c r="F63" s="4" t="s">
        <v>19</v>
      </c>
      <c r="G63" s="6"/>
    </row>
    <row r="64" spans="1:7" s="2" customFormat="1" x14ac:dyDescent="0.25">
      <c r="A64" s="9">
        <v>41594</v>
      </c>
      <c r="B64" s="10">
        <v>0.82500000000000007</v>
      </c>
      <c r="C64" s="4">
        <v>1</v>
      </c>
      <c r="D64" s="4" t="s">
        <v>11</v>
      </c>
      <c r="E64" s="4" t="s">
        <v>13</v>
      </c>
      <c r="F64" s="4" t="s">
        <v>19</v>
      </c>
      <c r="G64" s="6"/>
    </row>
    <row r="65" spans="1:7" s="2" customFormat="1" x14ac:dyDescent="0.25">
      <c r="A65" s="9">
        <v>41594</v>
      </c>
      <c r="B65" s="10">
        <v>0.82500000000000007</v>
      </c>
      <c r="C65" s="4">
        <v>10</v>
      </c>
      <c r="D65" s="4" t="s">
        <v>10</v>
      </c>
      <c r="E65" s="4" t="s">
        <v>14</v>
      </c>
      <c r="F65" s="4" t="s">
        <v>19</v>
      </c>
      <c r="G65" s="6"/>
    </row>
    <row r="66" spans="1:7" s="2" customFormat="1" x14ac:dyDescent="0.25">
      <c r="A66" s="9">
        <v>41594</v>
      </c>
      <c r="B66" s="10">
        <v>0.82500000000000007</v>
      </c>
      <c r="C66" s="4">
        <v>2</v>
      </c>
      <c r="D66" s="4" t="s">
        <v>10</v>
      </c>
      <c r="E66" s="4" t="s">
        <v>15</v>
      </c>
      <c r="F66" s="4" t="s">
        <v>19</v>
      </c>
      <c r="G66" s="6"/>
    </row>
    <row r="67" spans="1:7" s="2" customFormat="1" x14ac:dyDescent="0.25">
      <c r="A67" s="9">
        <v>41594</v>
      </c>
      <c r="B67" s="10">
        <v>0.82500000000000007</v>
      </c>
      <c r="C67" s="4">
        <v>1</v>
      </c>
      <c r="D67" s="4" t="s">
        <v>11</v>
      </c>
      <c r="E67" s="4" t="s">
        <v>16</v>
      </c>
      <c r="F67" s="4" t="s">
        <v>19</v>
      </c>
      <c r="G67" s="6"/>
    </row>
    <row r="68" spans="1:7" s="2" customFormat="1" x14ac:dyDescent="0.25">
      <c r="A68" s="9">
        <v>41594</v>
      </c>
      <c r="B68" s="10">
        <v>0.82500000000000007</v>
      </c>
      <c r="C68" s="4">
        <v>2</v>
      </c>
      <c r="D68" s="4" t="s">
        <v>10</v>
      </c>
      <c r="E68" s="4" t="s">
        <v>17</v>
      </c>
      <c r="F68" s="4" t="s">
        <v>19</v>
      </c>
      <c r="G68" s="6"/>
    </row>
    <row r="69" spans="1:7" s="2" customFormat="1" x14ac:dyDescent="0.25">
      <c r="A69" s="9">
        <v>41595</v>
      </c>
      <c r="B69" s="10">
        <v>0.40625</v>
      </c>
      <c r="C69" s="4">
        <v>2</v>
      </c>
      <c r="D69" s="4" t="s">
        <v>10</v>
      </c>
      <c r="E69" s="4" t="s">
        <v>22</v>
      </c>
      <c r="F69" s="4" t="s">
        <v>20</v>
      </c>
      <c r="G69" s="6"/>
    </row>
    <row r="70" spans="1:7" s="2" customFormat="1" x14ac:dyDescent="0.25">
      <c r="A70" s="9">
        <v>41595</v>
      </c>
      <c r="B70" s="10">
        <v>0.40625</v>
      </c>
      <c r="C70" s="4">
        <v>1</v>
      </c>
      <c r="D70" s="4" t="s">
        <v>21</v>
      </c>
      <c r="E70" s="4" t="s">
        <v>22</v>
      </c>
      <c r="F70" s="4" t="s">
        <v>20</v>
      </c>
      <c r="G70" s="6"/>
    </row>
    <row r="71" spans="1:7" s="2" customFormat="1" ht="30" x14ac:dyDescent="0.25">
      <c r="A71" s="9">
        <v>41595</v>
      </c>
      <c r="B71" s="10">
        <v>0.4375</v>
      </c>
      <c r="C71" s="4">
        <v>2</v>
      </c>
      <c r="D71" s="4" t="s">
        <v>10</v>
      </c>
      <c r="E71" s="4" t="s">
        <v>25</v>
      </c>
      <c r="F71" s="4" t="s">
        <v>28</v>
      </c>
      <c r="G71" s="6"/>
    </row>
    <row r="72" spans="1:7" s="2" customFormat="1" x14ac:dyDescent="0.25">
      <c r="A72" s="9">
        <v>41595</v>
      </c>
      <c r="B72" s="10">
        <v>0.4375</v>
      </c>
      <c r="C72" s="4">
        <v>1</v>
      </c>
      <c r="D72" s="4" t="s">
        <v>23</v>
      </c>
      <c r="E72" s="4" t="s">
        <v>16</v>
      </c>
      <c r="F72" s="4" t="s">
        <v>28</v>
      </c>
      <c r="G72" s="6"/>
    </row>
    <row r="73" spans="1:7" s="2" customFormat="1" ht="30" x14ac:dyDescent="0.25">
      <c r="A73" s="9">
        <v>41595</v>
      </c>
      <c r="B73" s="10">
        <v>0.4375</v>
      </c>
      <c r="C73" s="4">
        <v>2</v>
      </c>
      <c r="D73" s="4" t="s">
        <v>27</v>
      </c>
      <c r="E73" s="4" t="s">
        <v>16</v>
      </c>
      <c r="F73" s="4" t="s">
        <v>28</v>
      </c>
      <c r="G73" s="6"/>
    </row>
    <row r="74" spans="1:7" s="2" customFormat="1" x14ac:dyDescent="0.25">
      <c r="A74" s="9">
        <v>41595</v>
      </c>
      <c r="B74" s="10">
        <v>0.4375</v>
      </c>
      <c r="C74" s="4">
        <v>1</v>
      </c>
      <c r="D74" s="4" t="s">
        <v>24</v>
      </c>
      <c r="E74" s="4" t="s">
        <v>16</v>
      </c>
      <c r="F74" s="4" t="s">
        <v>28</v>
      </c>
      <c r="G74" s="6"/>
    </row>
    <row r="75" spans="1:7" s="2" customFormat="1" x14ac:dyDescent="0.25">
      <c r="A75" s="9">
        <v>41595</v>
      </c>
      <c r="B75" s="10">
        <v>0.4375</v>
      </c>
      <c r="C75" s="4">
        <v>1</v>
      </c>
      <c r="D75" s="4" t="s">
        <v>24</v>
      </c>
      <c r="E75" s="4" t="s">
        <v>26</v>
      </c>
      <c r="F75" s="4" t="s">
        <v>28</v>
      </c>
      <c r="G75" s="6"/>
    </row>
    <row r="76" spans="1:7" s="2" customFormat="1" x14ac:dyDescent="0.25">
      <c r="A76" s="9">
        <v>41595</v>
      </c>
      <c r="B76" s="10">
        <v>0.4375</v>
      </c>
      <c r="C76" s="4">
        <v>1</v>
      </c>
      <c r="D76" s="4" t="s">
        <v>21</v>
      </c>
      <c r="E76" s="4" t="s">
        <v>16</v>
      </c>
      <c r="F76" s="4" t="s">
        <v>28</v>
      </c>
      <c r="G76" s="6"/>
    </row>
    <row r="77" spans="1:7" s="2" customFormat="1" ht="45" x14ac:dyDescent="0.25">
      <c r="A77" s="9">
        <v>41595</v>
      </c>
      <c r="B77" s="10">
        <v>0.5625</v>
      </c>
      <c r="C77" s="4">
        <v>17</v>
      </c>
      <c r="D77" s="4" t="s">
        <v>30</v>
      </c>
      <c r="E77" s="4" t="s">
        <v>16</v>
      </c>
      <c r="F77" s="4" t="s">
        <v>29</v>
      </c>
      <c r="G77" s="6"/>
    </row>
    <row r="78" spans="1:7" s="2" customFormat="1" ht="45" x14ac:dyDescent="0.25">
      <c r="A78" s="9">
        <v>41595</v>
      </c>
      <c r="B78" s="10">
        <v>0.5625</v>
      </c>
      <c r="C78" s="4">
        <v>1</v>
      </c>
      <c r="D78" s="4" t="s">
        <v>11</v>
      </c>
      <c r="E78" s="4" t="s">
        <v>16</v>
      </c>
      <c r="F78" s="4" t="s">
        <v>29</v>
      </c>
      <c r="G78" s="6"/>
    </row>
    <row r="79" spans="1:7" s="2" customFormat="1" ht="45" x14ac:dyDescent="0.25">
      <c r="A79" s="9">
        <v>41595</v>
      </c>
      <c r="B79" s="10">
        <v>0.5625</v>
      </c>
      <c r="C79" s="4">
        <v>2</v>
      </c>
      <c r="D79" s="4" t="s">
        <v>31</v>
      </c>
      <c r="E79" s="4" t="s">
        <v>16</v>
      </c>
      <c r="F79" s="4" t="s">
        <v>29</v>
      </c>
      <c r="G79" s="6"/>
    </row>
    <row r="80" spans="1:7" s="2" customFormat="1" ht="45" x14ac:dyDescent="0.25">
      <c r="A80" s="9">
        <v>41595</v>
      </c>
      <c r="B80" s="10">
        <v>0.5625</v>
      </c>
      <c r="C80" s="4">
        <v>1</v>
      </c>
      <c r="D80" s="4" t="s">
        <v>21</v>
      </c>
      <c r="E80" s="4" t="s">
        <v>16</v>
      </c>
      <c r="F80" s="4" t="s">
        <v>29</v>
      </c>
      <c r="G80" s="6"/>
    </row>
    <row r="81" spans="1:7" s="2" customFormat="1" x14ac:dyDescent="0.25">
      <c r="A81" s="9">
        <v>41595</v>
      </c>
      <c r="B81" s="10">
        <v>0.60763888888888895</v>
      </c>
      <c r="C81" s="4">
        <v>1</v>
      </c>
      <c r="D81" s="4" t="s">
        <v>11</v>
      </c>
      <c r="E81" s="4" t="s">
        <v>16</v>
      </c>
      <c r="F81" s="4" t="s">
        <v>32</v>
      </c>
      <c r="G81" s="6"/>
    </row>
    <row r="82" spans="1:7" s="2" customFormat="1" ht="30" x14ac:dyDescent="0.25">
      <c r="A82" s="9">
        <v>41595</v>
      </c>
      <c r="B82" s="10">
        <v>0.60763888888888895</v>
      </c>
      <c r="C82" s="4">
        <v>1</v>
      </c>
      <c r="D82" s="4" t="s">
        <v>27</v>
      </c>
      <c r="E82" s="4" t="s">
        <v>16</v>
      </c>
      <c r="F82" s="4" t="s">
        <v>32</v>
      </c>
      <c r="G82" s="6"/>
    </row>
    <row r="83" spans="1:7" s="2" customFormat="1" x14ac:dyDescent="0.25">
      <c r="A83" s="9">
        <v>41595</v>
      </c>
      <c r="B83" s="10">
        <v>0.625</v>
      </c>
      <c r="C83" s="4">
        <v>10</v>
      </c>
      <c r="D83" s="4" t="s">
        <v>21</v>
      </c>
      <c r="E83" s="4" t="s">
        <v>33</v>
      </c>
      <c r="F83" s="4" t="s">
        <v>34</v>
      </c>
      <c r="G83" s="6"/>
    </row>
    <row r="84" spans="1:7" s="2" customFormat="1" x14ac:dyDescent="0.25">
      <c r="A84" s="9">
        <v>41595</v>
      </c>
      <c r="B84" s="10">
        <v>0.62847222222222221</v>
      </c>
      <c r="C84" s="4">
        <v>1</v>
      </c>
      <c r="D84" s="4" t="s">
        <v>21</v>
      </c>
      <c r="E84" s="4" t="s">
        <v>22</v>
      </c>
      <c r="F84" s="4" t="s">
        <v>35</v>
      </c>
      <c r="G84" s="6"/>
    </row>
    <row r="85" spans="1:7" s="2" customFormat="1" x14ac:dyDescent="0.25">
      <c r="A85" s="9">
        <v>41595</v>
      </c>
      <c r="B85" s="10">
        <v>0.65277777777777779</v>
      </c>
      <c r="C85" s="4">
        <v>1</v>
      </c>
      <c r="D85" s="4" t="s">
        <v>24</v>
      </c>
      <c r="E85" s="4" t="s">
        <v>22</v>
      </c>
      <c r="F85" s="4" t="s">
        <v>36</v>
      </c>
      <c r="G85" s="6"/>
    </row>
    <row r="86" spans="1:7" s="2" customFormat="1" ht="30" x14ac:dyDescent="0.25">
      <c r="A86" s="9">
        <v>41595</v>
      </c>
      <c r="B86" s="10">
        <v>0.69097222222222221</v>
      </c>
      <c r="C86" s="4">
        <v>5</v>
      </c>
      <c r="D86" s="4" t="s">
        <v>10</v>
      </c>
      <c r="E86" s="4" t="s">
        <v>25</v>
      </c>
      <c r="F86" s="4" t="s">
        <v>37</v>
      </c>
      <c r="G86" s="6"/>
    </row>
    <row r="87" spans="1:7" s="2" customFormat="1" x14ac:dyDescent="0.25">
      <c r="A87" s="9">
        <v>41595</v>
      </c>
      <c r="B87" s="10">
        <v>0.70833333333333337</v>
      </c>
      <c r="C87" s="4">
        <v>1</v>
      </c>
      <c r="D87" s="4" t="s">
        <v>21</v>
      </c>
      <c r="E87" s="4" t="s">
        <v>45</v>
      </c>
      <c r="F87" s="4" t="s">
        <v>38</v>
      </c>
      <c r="G87" s="6"/>
    </row>
    <row r="88" spans="1:7" s="2" customFormat="1" x14ac:dyDescent="0.25">
      <c r="A88" s="9">
        <v>41595</v>
      </c>
      <c r="B88" s="10">
        <v>0.75277777777777777</v>
      </c>
      <c r="C88" s="4">
        <v>1</v>
      </c>
      <c r="D88" s="4" t="s">
        <v>11</v>
      </c>
      <c r="E88" s="4" t="s">
        <v>39</v>
      </c>
      <c r="F88" s="4" t="s">
        <v>40</v>
      </c>
      <c r="G88" s="6"/>
    </row>
    <row r="89" spans="1:7" s="2" customFormat="1" x14ac:dyDescent="0.25">
      <c r="A89" s="9">
        <v>41595</v>
      </c>
      <c r="B89" s="10">
        <v>0.75277777777777777</v>
      </c>
      <c r="C89" s="4">
        <v>1</v>
      </c>
      <c r="D89" s="4" t="s">
        <v>11</v>
      </c>
      <c r="E89" s="4" t="s">
        <v>33</v>
      </c>
      <c r="F89" s="4" t="s">
        <v>40</v>
      </c>
      <c r="G89" s="6"/>
    </row>
    <row r="90" spans="1:7" x14ac:dyDescent="0.25">
      <c r="A90" s="9">
        <v>41595</v>
      </c>
      <c r="B90" s="10">
        <v>0.75694444444444453</v>
      </c>
      <c r="C90" s="4">
        <v>1</v>
      </c>
      <c r="D90" s="4" t="s">
        <v>21</v>
      </c>
      <c r="E90" s="4" t="s">
        <v>22</v>
      </c>
      <c r="F90" s="4" t="s">
        <v>41</v>
      </c>
      <c r="G90" s="7"/>
    </row>
    <row r="91" spans="1:7" x14ac:dyDescent="0.25">
      <c r="A91" s="83" t="s">
        <v>42</v>
      </c>
      <c r="B91" s="62">
        <v>0.77777777777777779</v>
      </c>
      <c r="C91" s="4">
        <v>1</v>
      </c>
      <c r="D91" s="4" t="s">
        <v>11</v>
      </c>
      <c r="E91" s="4" t="s">
        <v>16</v>
      </c>
      <c r="F91" s="65" t="s">
        <v>49</v>
      </c>
      <c r="G91" s="7"/>
    </row>
    <row r="92" spans="1:7" x14ac:dyDescent="0.25">
      <c r="A92" s="85"/>
      <c r="B92" s="64"/>
      <c r="C92" s="4">
        <v>1</v>
      </c>
      <c r="D92" s="4" t="s">
        <v>24</v>
      </c>
      <c r="E92" s="4" t="s">
        <v>16</v>
      </c>
      <c r="F92" s="67"/>
      <c r="G92" s="7"/>
    </row>
    <row r="93" spans="1:7" ht="30" customHeight="1" x14ac:dyDescent="0.25">
      <c r="A93" s="83" t="s">
        <v>42</v>
      </c>
      <c r="B93" s="62">
        <v>0.80208333333333337</v>
      </c>
      <c r="C93" s="4">
        <v>2</v>
      </c>
      <c r="D93" s="4" t="s">
        <v>10</v>
      </c>
      <c r="E93" s="4" t="s">
        <v>43</v>
      </c>
      <c r="F93" s="65" t="s">
        <v>50</v>
      </c>
      <c r="G93" s="7"/>
    </row>
    <row r="94" spans="1:7" ht="30" customHeight="1" x14ac:dyDescent="0.25">
      <c r="A94" s="84"/>
      <c r="B94" s="63"/>
      <c r="C94" s="4">
        <v>101</v>
      </c>
      <c r="D94" s="4" t="s">
        <v>21</v>
      </c>
      <c r="E94" s="4" t="s">
        <v>22</v>
      </c>
      <c r="F94" s="66"/>
      <c r="G94" s="7"/>
    </row>
    <row r="95" spans="1:7" x14ac:dyDescent="0.25">
      <c r="A95" s="84"/>
      <c r="B95" s="63"/>
      <c r="C95" s="4">
        <v>7</v>
      </c>
      <c r="D95" s="4" t="s">
        <v>23</v>
      </c>
      <c r="E95" s="4" t="s">
        <v>22</v>
      </c>
      <c r="F95" s="66"/>
      <c r="G95" s="7"/>
    </row>
    <row r="96" spans="1:7" x14ac:dyDescent="0.25">
      <c r="A96" s="84"/>
      <c r="B96" s="63"/>
      <c r="C96" s="4">
        <v>3</v>
      </c>
      <c r="D96" s="4" t="s">
        <v>10</v>
      </c>
      <c r="E96" s="4" t="s">
        <v>22</v>
      </c>
      <c r="F96" s="66"/>
      <c r="G96" s="7"/>
    </row>
    <row r="97" spans="1:183" x14ac:dyDescent="0.25">
      <c r="A97" s="84"/>
      <c r="B97" s="63"/>
      <c r="C97" s="4">
        <v>1</v>
      </c>
      <c r="D97" s="4" t="s">
        <v>24</v>
      </c>
      <c r="E97" s="4" t="s">
        <v>44</v>
      </c>
      <c r="F97" s="66"/>
      <c r="G97" s="7"/>
    </row>
    <row r="98" spans="1:183" x14ac:dyDescent="0.25">
      <c r="A98" s="84"/>
      <c r="B98" s="63"/>
      <c r="C98" s="4">
        <v>44</v>
      </c>
      <c r="D98" s="4" t="s">
        <v>10</v>
      </c>
      <c r="E98" s="4" t="s">
        <v>44</v>
      </c>
      <c r="F98" s="66"/>
      <c r="G98" s="7"/>
    </row>
    <row r="99" spans="1:183" x14ac:dyDescent="0.25">
      <c r="A99" s="85"/>
      <c r="B99" s="64"/>
      <c r="C99" s="4">
        <v>2</v>
      </c>
      <c r="D99" s="4" t="s">
        <v>23</v>
      </c>
      <c r="E99" s="4" t="s">
        <v>46</v>
      </c>
      <c r="F99" s="67"/>
      <c r="G99" s="7"/>
    </row>
    <row r="100" spans="1:183" ht="30" x14ac:dyDescent="0.25">
      <c r="A100" s="9" t="s">
        <v>42</v>
      </c>
      <c r="B100" s="10">
        <v>0.84027777777777779</v>
      </c>
      <c r="C100" s="4">
        <v>1</v>
      </c>
      <c r="D100" s="4" t="s">
        <v>11</v>
      </c>
      <c r="E100" s="4" t="s">
        <v>47</v>
      </c>
      <c r="F100" s="4" t="s">
        <v>48</v>
      </c>
      <c r="G100" s="7"/>
    </row>
    <row r="101" spans="1:183" ht="69.75" customHeight="1" x14ac:dyDescent="0.25">
      <c r="A101" s="9" t="s">
        <v>51</v>
      </c>
      <c r="B101" s="10">
        <v>0.28819444444444448</v>
      </c>
      <c r="C101" s="4">
        <v>3</v>
      </c>
      <c r="D101" s="4" t="s">
        <v>10</v>
      </c>
      <c r="E101" s="4" t="s">
        <v>53</v>
      </c>
      <c r="F101" s="4" t="s">
        <v>52</v>
      </c>
      <c r="G101" s="7"/>
    </row>
    <row r="102" spans="1:183" x14ac:dyDescent="0.25">
      <c r="A102" s="9" t="s">
        <v>51</v>
      </c>
      <c r="B102" s="10">
        <v>0.32291666666666669</v>
      </c>
      <c r="C102" s="4">
        <v>6</v>
      </c>
      <c r="D102" s="4" t="s">
        <v>31</v>
      </c>
      <c r="E102" s="4" t="s">
        <v>54</v>
      </c>
      <c r="F102" s="4" t="s">
        <v>55</v>
      </c>
      <c r="G102" s="7"/>
    </row>
    <row r="103" spans="1:183" x14ac:dyDescent="0.25">
      <c r="A103" s="83" t="s">
        <v>51</v>
      </c>
      <c r="B103" s="62">
        <v>0.375</v>
      </c>
      <c r="C103" s="4">
        <v>3</v>
      </c>
      <c r="D103" s="4" t="s">
        <v>30</v>
      </c>
      <c r="E103" s="65" t="s">
        <v>54</v>
      </c>
      <c r="F103" s="65" t="s">
        <v>56</v>
      </c>
      <c r="G103" s="7"/>
      <c r="H103" s="93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</row>
    <row r="104" spans="1:183" x14ac:dyDescent="0.25">
      <c r="A104" s="85"/>
      <c r="B104" s="64"/>
      <c r="C104" s="22">
        <v>2</v>
      </c>
      <c r="D104" s="22" t="s">
        <v>31</v>
      </c>
      <c r="E104" s="67"/>
      <c r="F104" s="67"/>
      <c r="G104" s="24"/>
      <c r="H104" s="93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</row>
    <row r="105" spans="1:183" s="7" customFormat="1" x14ac:dyDescent="0.25">
      <c r="A105" s="9" t="s">
        <v>51</v>
      </c>
      <c r="B105" s="10">
        <v>0.5</v>
      </c>
      <c r="C105" s="4">
        <v>1</v>
      </c>
      <c r="D105" s="4" t="s">
        <v>31</v>
      </c>
      <c r="E105" s="4" t="s">
        <v>54</v>
      </c>
      <c r="F105" s="4" t="s">
        <v>60</v>
      </c>
      <c r="H105" s="93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</row>
    <row r="106" spans="1:183" s="7" customFormat="1" ht="24" customHeight="1" x14ac:dyDescent="0.25">
      <c r="A106" s="9" t="s">
        <v>51</v>
      </c>
      <c r="B106" s="10" t="s">
        <v>87</v>
      </c>
      <c r="C106" s="4">
        <v>1</v>
      </c>
      <c r="D106" s="4" t="s">
        <v>31</v>
      </c>
      <c r="E106" s="4" t="s">
        <v>54</v>
      </c>
      <c r="F106" s="4" t="s">
        <v>61</v>
      </c>
      <c r="H106" s="93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</row>
    <row r="107" spans="1:183" s="7" customFormat="1" hidden="1" x14ac:dyDescent="0.25">
      <c r="A107" s="9"/>
      <c r="B107" s="10"/>
      <c r="C107" s="4"/>
      <c r="D107" s="4"/>
      <c r="E107" s="4"/>
      <c r="F107" s="4"/>
      <c r="H107" s="93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</row>
    <row r="108" spans="1:183" s="7" customFormat="1" ht="24.75" customHeight="1" x14ac:dyDescent="0.25">
      <c r="A108" s="9" t="s">
        <v>51</v>
      </c>
      <c r="B108" s="10">
        <v>0.59375</v>
      </c>
      <c r="C108" s="4">
        <v>2</v>
      </c>
      <c r="D108" s="4" t="s">
        <v>10</v>
      </c>
      <c r="E108" s="4" t="s">
        <v>22</v>
      </c>
      <c r="F108" s="4" t="s">
        <v>62</v>
      </c>
      <c r="H108" s="93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</row>
    <row r="109" spans="1:183" s="7" customFormat="1" ht="37.5" customHeight="1" x14ac:dyDescent="0.25">
      <c r="A109" s="9" t="s">
        <v>51</v>
      </c>
      <c r="B109" s="10">
        <v>0.66666666666666663</v>
      </c>
      <c r="C109" s="4">
        <v>1</v>
      </c>
      <c r="D109" s="4" t="s">
        <v>63</v>
      </c>
      <c r="E109" s="4" t="s">
        <v>64</v>
      </c>
      <c r="F109" s="4" t="s">
        <v>65</v>
      </c>
      <c r="H109" s="93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</row>
    <row r="110" spans="1:183" s="7" customFormat="1" ht="16.5" customHeight="1" x14ac:dyDescent="0.25">
      <c r="A110" s="83" t="s">
        <v>51</v>
      </c>
      <c r="B110" s="62">
        <v>0.70833333333333337</v>
      </c>
      <c r="C110" s="4">
        <v>13</v>
      </c>
      <c r="D110" s="4" t="s">
        <v>10</v>
      </c>
      <c r="E110" s="4" t="s">
        <v>39</v>
      </c>
      <c r="F110" s="65" t="s">
        <v>88</v>
      </c>
      <c r="H110" s="93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</row>
    <row r="111" spans="1:183" s="7" customFormat="1" ht="15" hidden="1" customHeight="1" x14ac:dyDescent="0.25">
      <c r="A111" s="84"/>
      <c r="B111" s="63"/>
      <c r="C111" s="4"/>
      <c r="D111" s="4"/>
      <c r="E111" s="4"/>
      <c r="F111" s="66"/>
      <c r="H111" s="93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</row>
    <row r="112" spans="1:183" s="7" customFormat="1" ht="15" hidden="1" customHeight="1" x14ac:dyDescent="0.25">
      <c r="A112" s="84"/>
      <c r="B112" s="63"/>
      <c r="C112" s="4"/>
      <c r="D112" s="4"/>
      <c r="E112" s="4"/>
      <c r="F112" s="66"/>
      <c r="H112" s="93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</row>
    <row r="113" spans="1:183" s="7" customFormat="1" ht="15" hidden="1" customHeight="1" x14ac:dyDescent="0.25">
      <c r="A113" s="84"/>
      <c r="B113" s="63"/>
      <c r="C113" s="4"/>
      <c r="D113" s="4"/>
      <c r="E113" s="4"/>
      <c r="F113" s="66"/>
      <c r="H113" s="93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</row>
    <row r="114" spans="1:183" s="7" customFormat="1" x14ac:dyDescent="0.25">
      <c r="A114" s="84"/>
      <c r="B114" s="63"/>
      <c r="C114" s="4">
        <v>20</v>
      </c>
      <c r="D114" s="4" t="s">
        <v>10</v>
      </c>
      <c r="E114" s="4" t="s">
        <v>16</v>
      </c>
      <c r="F114" s="66"/>
      <c r="H114" s="93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</row>
    <row r="115" spans="1:183" s="7" customFormat="1" x14ac:dyDescent="0.25">
      <c r="A115" s="84"/>
      <c r="B115" s="63"/>
      <c r="C115" s="4">
        <v>54</v>
      </c>
      <c r="D115" s="4" t="s">
        <v>30</v>
      </c>
      <c r="E115" s="4" t="s">
        <v>16</v>
      </c>
      <c r="F115" s="66"/>
      <c r="H115" s="93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</row>
    <row r="116" spans="1:183" s="7" customFormat="1" x14ac:dyDescent="0.25">
      <c r="A116" s="85"/>
      <c r="B116" s="64"/>
      <c r="C116" s="4">
        <v>1</v>
      </c>
      <c r="D116" s="4" t="s">
        <v>11</v>
      </c>
      <c r="E116" s="4" t="s">
        <v>64</v>
      </c>
      <c r="F116" s="67"/>
      <c r="H116" s="93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</row>
    <row r="117" spans="1:183" s="27" customFormat="1" x14ac:dyDescent="0.25">
      <c r="A117" s="21" t="s">
        <v>116</v>
      </c>
      <c r="B117" s="31">
        <v>0.79166666666666663</v>
      </c>
      <c r="C117" s="4">
        <v>2</v>
      </c>
      <c r="D117" s="4" t="s">
        <v>11</v>
      </c>
      <c r="E117" s="4" t="s">
        <v>22</v>
      </c>
      <c r="F117" s="23" t="s">
        <v>119</v>
      </c>
      <c r="G117" s="7"/>
    </row>
    <row r="118" spans="1:183" s="27" customFormat="1" x14ac:dyDescent="0.25">
      <c r="A118" s="68" t="s">
        <v>116</v>
      </c>
      <c r="B118" s="76">
        <v>0.85416666666666663</v>
      </c>
      <c r="C118" s="4">
        <v>223</v>
      </c>
      <c r="D118" s="4" t="s">
        <v>30</v>
      </c>
      <c r="E118" s="4" t="s">
        <v>117</v>
      </c>
      <c r="F118" s="65" t="s">
        <v>120</v>
      </c>
      <c r="G118" s="7"/>
    </row>
    <row r="119" spans="1:183" x14ac:dyDescent="0.25">
      <c r="A119" s="68"/>
      <c r="B119" s="76"/>
      <c r="C119" s="4">
        <v>1</v>
      </c>
      <c r="D119" s="4" t="s">
        <v>11</v>
      </c>
      <c r="E119" s="4" t="s">
        <v>118</v>
      </c>
      <c r="F119" s="66"/>
      <c r="G119" s="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</row>
    <row r="120" spans="1:183" x14ac:dyDescent="0.25">
      <c r="A120" s="68"/>
      <c r="B120" s="76"/>
      <c r="C120" s="4">
        <v>103</v>
      </c>
      <c r="D120" s="4" t="s">
        <v>30</v>
      </c>
      <c r="E120" s="4" t="s">
        <v>22</v>
      </c>
      <c r="F120" s="67"/>
      <c r="G120" s="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</row>
    <row r="121" spans="1:183" ht="30" x14ac:dyDescent="0.25">
      <c r="A121" s="19" t="s">
        <v>116</v>
      </c>
      <c r="B121" s="18">
        <v>0.95833333333333337</v>
      </c>
      <c r="C121" s="20">
        <v>124</v>
      </c>
      <c r="D121" s="20" t="s">
        <v>30</v>
      </c>
      <c r="E121" s="20" t="s">
        <v>117</v>
      </c>
      <c r="F121" s="20" t="s">
        <v>210</v>
      </c>
      <c r="G121" s="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</row>
    <row r="122" spans="1:183" x14ac:dyDescent="0.25">
      <c r="A122" s="34" t="s">
        <v>296</v>
      </c>
      <c r="B122" s="33">
        <v>0.29166666666666669</v>
      </c>
      <c r="C122" s="44">
        <v>1800</v>
      </c>
      <c r="D122" s="32" t="s">
        <v>10</v>
      </c>
      <c r="E122" s="32" t="s">
        <v>297</v>
      </c>
      <c r="F122" s="32" t="s">
        <v>298</v>
      </c>
      <c r="G122" s="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</row>
    <row r="123" spans="1:183" x14ac:dyDescent="0.25">
      <c r="A123" s="34" t="s">
        <v>296</v>
      </c>
      <c r="B123" s="33">
        <v>0.375</v>
      </c>
      <c r="C123" s="32">
        <v>1</v>
      </c>
      <c r="D123" s="32" t="s">
        <v>21</v>
      </c>
      <c r="E123" s="32" t="s">
        <v>118</v>
      </c>
      <c r="F123" s="32" t="s">
        <v>306</v>
      </c>
      <c r="G123" s="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</row>
    <row r="124" spans="1:183" ht="30" customHeight="1" x14ac:dyDescent="0.25">
      <c r="A124" s="68" t="s">
        <v>296</v>
      </c>
      <c r="B124" s="76">
        <v>0.41180555555555554</v>
      </c>
      <c r="C124" s="32">
        <v>3</v>
      </c>
      <c r="D124" s="69" t="s">
        <v>10</v>
      </c>
      <c r="E124" s="32" t="s">
        <v>22</v>
      </c>
      <c r="F124" s="65" t="s">
        <v>308</v>
      </c>
      <c r="G124" s="24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</row>
    <row r="125" spans="1:183" x14ac:dyDescent="0.25">
      <c r="A125" s="68"/>
      <c r="B125" s="76"/>
      <c r="C125" s="32">
        <v>3</v>
      </c>
      <c r="D125" s="69"/>
      <c r="E125" s="32" t="s">
        <v>307</v>
      </c>
      <c r="F125" s="66"/>
      <c r="G125" s="45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</row>
    <row r="126" spans="1:183" x14ac:dyDescent="0.25">
      <c r="A126" s="68"/>
      <c r="B126" s="76"/>
      <c r="C126" s="32">
        <v>1</v>
      </c>
      <c r="D126" s="69"/>
      <c r="E126" s="32" t="s">
        <v>309</v>
      </c>
      <c r="F126" s="67"/>
      <c r="G126" s="46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</row>
    <row r="127" spans="1:183" ht="45" x14ac:dyDescent="0.25">
      <c r="A127" s="34" t="s">
        <v>296</v>
      </c>
      <c r="B127" s="33">
        <v>0.42986111111111108</v>
      </c>
      <c r="C127" s="32">
        <v>3</v>
      </c>
      <c r="D127" s="32" t="s">
        <v>10</v>
      </c>
      <c r="E127" s="32" t="s">
        <v>118</v>
      </c>
      <c r="F127" s="32" t="s">
        <v>306</v>
      </c>
      <c r="G127" s="92" t="s">
        <v>388</v>
      </c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</row>
    <row r="128" spans="1:183" ht="30" customHeight="1" x14ac:dyDescent="0.25">
      <c r="A128" s="83" t="s">
        <v>296</v>
      </c>
      <c r="B128" s="62">
        <v>0.4694444444444445</v>
      </c>
      <c r="C128" s="32">
        <v>140</v>
      </c>
      <c r="D128" s="32" t="s">
        <v>10</v>
      </c>
      <c r="E128" s="32" t="s">
        <v>381</v>
      </c>
      <c r="F128" s="65" t="s">
        <v>379</v>
      </c>
      <c r="G128" s="80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</row>
    <row r="129" spans="1:183" x14ac:dyDescent="0.25">
      <c r="A129" s="84"/>
      <c r="B129" s="63"/>
      <c r="C129" s="32">
        <v>62</v>
      </c>
      <c r="D129" s="32" t="s">
        <v>10</v>
      </c>
      <c r="E129" s="32" t="s">
        <v>382</v>
      </c>
      <c r="F129" s="66"/>
      <c r="G129" s="81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</row>
    <row r="130" spans="1:183" x14ac:dyDescent="0.25">
      <c r="A130" s="84"/>
      <c r="B130" s="63"/>
      <c r="C130" s="32">
        <v>50</v>
      </c>
      <c r="D130" s="32" t="s">
        <v>10</v>
      </c>
      <c r="E130" s="32" t="s">
        <v>309</v>
      </c>
      <c r="F130" s="66"/>
      <c r="G130" s="81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</row>
    <row r="131" spans="1:183" x14ac:dyDescent="0.25">
      <c r="A131" s="84"/>
      <c r="B131" s="63"/>
      <c r="C131" s="32">
        <v>5</v>
      </c>
      <c r="D131" s="32" t="s">
        <v>30</v>
      </c>
      <c r="E131" s="32" t="s">
        <v>22</v>
      </c>
      <c r="F131" s="66"/>
      <c r="G131" s="81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</row>
    <row r="132" spans="1:183" x14ac:dyDescent="0.25">
      <c r="A132" s="84"/>
      <c r="B132" s="63"/>
      <c r="C132" s="32">
        <v>16</v>
      </c>
      <c r="D132" s="32" t="s">
        <v>10</v>
      </c>
      <c r="E132" s="32" t="s">
        <v>22</v>
      </c>
      <c r="F132" s="66"/>
      <c r="G132" s="81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</row>
    <row r="133" spans="1:183" ht="30" customHeight="1" x14ac:dyDescent="0.25">
      <c r="A133" s="84"/>
      <c r="B133" s="63"/>
      <c r="C133" s="65">
        <v>75</v>
      </c>
      <c r="D133" s="65" t="s">
        <v>10</v>
      </c>
      <c r="E133" s="65" t="s">
        <v>22</v>
      </c>
      <c r="F133" s="66"/>
      <c r="G133" s="81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</row>
    <row r="134" spans="1:183" x14ac:dyDescent="0.25">
      <c r="A134" s="85"/>
      <c r="B134" s="64"/>
      <c r="C134" s="67"/>
      <c r="D134" s="67"/>
      <c r="E134" s="67"/>
      <c r="F134" s="67"/>
      <c r="G134" s="82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</row>
    <row r="135" spans="1:183" x14ac:dyDescent="0.25">
      <c r="A135" s="83" t="s">
        <v>296</v>
      </c>
      <c r="B135" s="62">
        <v>0.4861111111111111</v>
      </c>
      <c r="C135" s="65">
        <v>12</v>
      </c>
      <c r="D135" s="32" t="s">
        <v>10</v>
      </c>
      <c r="E135" s="65" t="s">
        <v>22</v>
      </c>
      <c r="F135" s="65" t="s">
        <v>387</v>
      </c>
      <c r="G135" s="24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</row>
    <row r="136" spans="1:183" x14ac:dyDescent="0.25">
      <c r="A136" s="85"/>
      <c r="B136" s="64"/>
      <c r="C136" s="67"/>
      <c r="D136" s="32" t="s">
        <v>414</v>
      </c>
      <c r="E136" s="67"/>
      <c r="F136" s="67"/>
      <c r="G136" s="46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</row>
    <row r="137" spans="1:183" x14ac:dyDescent="0.25">
      <c r="A137" s="34" t="s">
        <v>296</v>
      </c>
      <c r="B137" s="33">
        <v>0.48819444444444443</v>
      </c>
      <c r="C137" s="32">
        <v>1</v>
      </c>
      <c r="D137" s="32" t="s">
        <v>11</v>
      </c>
      <c r="E137" s="32" t="s">
        <v>22</v>
      </c>
      <c r="F137" s="32" t="s">
        <v>384</v>
      </c>
      <c r="G137" s="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</row>
    <row r="138" spans="1:183" x14ac:dyDescent="0.25">
      <c r="A138" s="34" t="s">
        <v>296</v>
      </c>
      <c r="B138" s="33">
        <v>0.52986111111111112</v>
      </c>
      <c r="C138" s="32">
        <v>98</v>
      </c>
      <c r="D138" s="32" t="s">
        <v>63</v>
      </c>
      <c r="E138" s="32" t="s">
        <v>385</v>
      </c>
      <c r="F138" s="32" t="s">
        <v>386</v>
      </c>
      <c r="G138" s="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</row>
    <row r="139" spans="1:183" ht="30" customHeight="1" x14ac:dyDescent="0.25">
      <c r="A139" s="68" t="s">
        <v>296</v>
      </c>
      <c r="B139" s="76">
        <v>0.59791666666666665</v>
      </c>
      <c r="C139" s="60">
        <v>1070</v>
      </c>
      <c r="D139" s="49" t="s">
        <v>446</v>
      </c>
      <c r="E139" s="32" t="s">
        <v>39</v>
      </c>
      <c r="F139" s="65" t="s">
        <v>404</v>
      </c>
      <c r="G139" s="24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</row>
    <row r="140" spans="1:183" x14ac:dyDescent="0.25">
      <c r="A140" s="68"/>
      <c r="B140" s="76"/>
      <c r="C140" s="49">
        <v>63</v>
      </c>
      <c r="D140" s="49" t="s">
        <v>6</v>
      </c>
      <c r="E140" s="32" t="s">
        <v>307</v>
      </c>
      <c r="F140" s="66"/>
      <c r="G140" s="45"/>
      <c r="H140" s="1" t="s">
        <v>397</v>
      </c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</row>
    <row r="141" spans="1:183" x14ac:dyDescent="0.25">
      <c r="A141" s="68"/>
      <c r="B141" s="76"/>
      <c r="C141" s="49">
        <v>5</v>
      </c>
      <c r="D141" s="49" t="s">
        <v>474</v>
      </c>
      <c r="E141" s="32" t="s">
        <v>307</v>
      </c>
      <c r="F141" s="66"/>
      <c r="G141" s="45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</row>
    <row r="142" spans="1:183" x14ac:dyDescent="0.25">
      <c r="A142" s="68"/>
      <c r="B142" s="76"/>
      <c r="C142" s="60">
        <v>1153</v>
      </c>
      <c r="D142" s="49" t="s">
        <v>474</v>
      </c>
      <c r="E142" s="32" t="s">
        <v>398</v>
      </c>
      <c r="F142" s="66"/>
      <c r="G142" s="45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</row>
    <row r="143" spans="1:183" x14ac:dyDescent="0.25">
      <c r="A143" s="68"/>
      <c r="B143" s="76"/>
      <c r="C143" s="49">
        <v>445</v>
      </c>
      <c r="D143" s="49" t="s">
        <v>446</v>
      </c>
      <c r="E143" s="32" t="s">
        <v>381</v>
      </c>
      <c r="F143" s="66"/>
      <c r="G143" s="45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</row>
    <row r="144" spans="1:183" x14ac:dyDescent="0.25">
      <c r="A144" s="68"/>
      <c r="B144" s="76"/>
      <c r="C144" s="49">
        <v>272</v>
      </c>
      <c r="D144" s="49" t="s">
        <v>446</v>
      </c>
      <c r="E144" s="32" t="s">
        <v>399</v>
      </c>
      <c r="F144" s="66"/>
      <c r="G144" s="45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</row>
    <row r="145" spans="1:183" x14ac:dyDescent="0.25">
      <c r="A145" s="68"/>
      <c r="B145" s="76"/>
      <c r="C145" s="49">
        <v>45</v>
      </c>
      <c r="D145" s="49" t="s">
        <v>446</v>
      </c>
      <c r="E145" s="32" t="s">
        <v>400</v>
      </c>
      <c r="F145" s="66"/>
      <c r="G145" s="45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</row>
    <row r="146" spans="1:183" x14ac:dyDescent="0.25">
      <c r="A146" s="68"/>
      <c r="B146" s="76"/>
      <c r="C146" s="49">
        <v>80</v>
      </c>
      <c r="D146" s="49" t="s">
        <v>446</v>
      </c>
      <c r="E146" s="32" t="s">
        <v>401</v>
      </c>
      <c r="F146" s="66"/>
      <c r="G146" s="45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</row>
    <row r="147" spans="1:183" x14ac:dyDescent="0.25">
      <c r="A147" s="68"/>
      <c r="B147" s="76"/>
      <c r="C147" s="49">
        <v>112</v>
      </c>
      <c r="D147" s="49" t="s">
        <v>446</v>
      </c>
      <c r="E147" s="32" t="s">
        <v>402</v>
      </c>
      <c r="F147" s="66"/>
      <c r="G147" s="45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</row>
    <row r="148" spans="1:183" x14ac:dyDescent="0.25">
      <c r="A148" s="68"/>
      <c r="B148" s="76"/>
      <c r="C148" s="49">
        <v>32</v>
      </c>
      <c r="D148" s="49" t="s">
        <v>446</v>
      </c>
      <c r="E148" s="32" t="s">
        <v>475</v>
      </c>
      <c r="F148" s="66"/>
      <c r="G148" s="45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</row>
    <row r="149" spans="1:183" x14ac:dyDescent="0.25">
      <c r="A149" s="68"/>
      <c r="B149" s="76"/>
      <c r="C149" s="49">
        <v>8</v>
      </c>
      <c r="D149" s="49" t="s">
        <v>446</v>
      </c>
      <c r="E149" s="32" t="s">
        <v>476</v>
      </c>
      <c r="F149" s="66"/>
      <c r="G149" s="45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</row>
    <row r="150" spans="1:183" x14ac:dyDescent="0.25">
      <c r="A150" s="68"/>
      <c r="B150" s="76"/>
      <c r="C150" s="49">
        <v>1</v>
      </c>
      <c r="D150" s="49" t="s">
        <v>383</v>
      </c>
      <c r="E150" s="32" t="s">
        <v>403</v>
      </c>
      <c r="F150" s="66"/>
      <c r="G150" s="45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</row>
    <row r="151" spans="1:183" x14ac:dyDescent="0.25">
      <c r="A151" s="68"/>
      <c r="B151" s="76"/>
      <c r="C151" s="49">
        <v>5</v>
      </c>
      <c r="D151" s="49" t="s">
        <v>6</v>
      </c>
      <c r="E151" s="32" t="s">
        <v>444</v>
      </c>
      <c r="F151" s="66"/>
      <c r="G151" s="45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</row>
    <row r="152" spans="1:183" x14ac:dyDescent="0.25">
      <c r="A152" s="68"/>
      <c r="B152" s="76"/>
      <c r="C152" s="49">
        <v>24</v>
      </c>
      <c r="D152" s="49" t="s">
        <v>446</v>
      </c>
      <c r="E152" s="32" t="s">
        <v>477</v>
      </c>
      <c r="F152" s="66"/>
      <c r="G152" s="45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</row>
    <row r="153" spans="1:183" x14ac:dyDescent="0.25">
      <c r="A153" s="68"/>
      <c r="B153" s="76"/>
      <c r="C153" s="49">
        <v>1</v>
      </c>
      <c r="D153" s="49" t="s">
        <v>11</v>
      </c>
      <c r="E153" s="32" t="s">
        <v>403</v>
      </c>
      <c r="F153" s="66"/>
      <c r="G153" s="45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</row>
    <row r="154" spans="1:183" x14ac:dyDescent="0.25">
      <c r="A154" s="68"/>
      <c r="B154" s="76"/>
      <c r="C154" s="49">
        <v>1</v>
      </c>
      <c r="D154" s="49" t="s">
        <v>24</v>
      </c>
      <c r="E154" s="49" t="s">
        <v>118</v>
      </c>
      <c r="F154" s="67"/>
      <c r="G154" s="46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</row>
    <row r="155" spans="1:183" ht="15" customHeight="1" x14ac:dyDescent="0.25">
      <c r="A155" s="68" t="s">
        <v>296</v>
      </c>
      <c r="B155" s="76">
        <v>0.60069444444444442</v>
      </c>
      <c r="C155" s="49">
        <v>81</v>
      </c>
      <c r="D155" s="49" t="s">
        <v>30</v>
      </c>
      <c r="E155" s="32" t="s">
        <v>403</v>
      </c>
      <c r="F155" s="65" t="s">
        <v>379</v>
      </c>
      <c r="G155" s="24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</row>
    <row r="156" spans="1:183" x14ac:dyDescent="0.25">
      <c r="A156" s="68"/>
      <c r="B156" s="76"/>
      <c r="C156" s="49">
        <v>55</v>
      </c>
      <c r="D156" s="49" t="s">
        <v>414</v>
      </c>
      <c r="E156" s="32" t="s">
        <v>403</v>
      </c>
      <c r="F156" s="66"/>
      <c r="G156" s="45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</row>
    <row r="157" spans="1:183" x14ac:dyDescent="0.25">
      <c r="A157" s="68"/>
      <c r="B157" s="76"/>
      <c r="C157" s="49">
        <v>33</v>
      </c>
      <c r="D157" s="49" t="s">
        <v>10</v>
      </c>
      <c r="E157" s="32" t="s">
        <v>403</v>
      </c>
      <c r="F157" s="66"/>
      <c r="G157" s="45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</row>
    <row r="158" spans="1:183" x14ac:dyDescent="0.25">
      <c r="A158" s="68"/>
      <c r="B158" s="76"/>
      <c r="C158" s="49">
        <v>8</v>
      </c>
      <c r="D158" s="49" t="s">
        <v>10</v>
      </c>
      <c r="E158" s="32" t="s">
        <v>12</v>
      </c>
      <c r="F158" s="66"/>
      <c r="G158" s="45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</row>
    <row r="159" spans="1:183" x14ac:dyDescent="0.25">
      <c r="A159" s="68"/>
      <c r="B159" s="76"/>
      <c r="C159" s="49">
        <v>6</v>
      </c>
      <c r="D159" s="49" t="s">
        <v>10</v>
      </c>
      <c r="E159" s="32" t="s">
        <v>381</v>
      </c>
      <c r="F159" s="66"/>
      <c r="G159" s="45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</row>
    <row r="160" spans="1:183" x14ac:dyDescent="0.25">
      <c r="A160" s="68"/>
      <c r="B160" s="76"/>
      <c r="C160" s="49">
        <v>4</v>
      </c>
      <c r="D160" s="49" t="s">
        <v>10</v>
      </c>
      <c r="E160" s="32" t="s">
        <v>407</v>
      </c>
      <c r="F160" s="66"/>
      <c r="G160" s="45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</row>
    <row r="161" spans="1:183" x14ac:dyDescent="0.25">
      <c r="A161" s="68"/>
      <c r="B161" s="76"/>
      <c r="C161" s="49">
        <v>3</v>
      </c>
      <c r="D161" s="49" t="s">
        <v>10</v>
      </c>
      <c r="E161" s="32" t="s">
        <v>307</v>
      </c>
      <c r="F161" s="66"/>
      <c r="G161" s="45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</row>
    <row r="162" spans="1:183" x14ac:dyDescent="0.25">
      <c r="A162" s="68"/>
      <c r="B162" s="76"/>
      <c r="C162" s="49">
        <v>10</v>
      </c>
      <c r="D162" s="49" t="s">
        <v>10</v>
      </c>
      <c r="E162" s="32" t="s">
        <v>408</v>
      </c>
      <c r="F162" s="66"/>
      <c r="G162" s="45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</row>
    <row r="163" spans="1:183" x14ac:dyDescent="0.25">
      <c r="A163" s="68"/>
      <c r="B163" s="76"/>
      <c r="C163" s="49">
        <v>1</v>
      </c>
      <c r="D163" s="49" t="s">
        <v>11</v>
      </c>
      <c r="E163" s="32" t="s">
        <v>26</v>
      </c>
      <c r="F163" s="66"/>
      <c r="G163" s="45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</row>
    <row r="164" spans="1:183" x14ac:dyDescent="0.25">
      <c r="A164" s="68"/>
      <c r="B164" s="76"/>
      <c r="C164" s="49">
        <v>18</v>
      </c>
      <c r="D164" s="49" t="s">
        <v>10</v>
      </c>
      <c r="E164" s="32" t="s">
        <v>409</v>
      </c>
      <c r="F164" s="66"/>
      <c r="G164" s="45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</row>
    <row r="165" spans="1:183" x14ac:dyDescent="0.25">
      <c r="A165" s="68"/>
      <c r="B165" s="76"/>
      <c r="C165" s="49">
        <v>6</v>
      </c>
      <c r="D165" s="49" t="s">
        <v>10</v>
      </c>
      <c r="E165" s="32" t="s">
        <v>410</v>
      </c>
      <c r="F165" s="66"/>
      <c r="G165" s="45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</row>
    <row r="166" spans="1:183" x14ac:dyDescent="0.25">
      <c r="A166" s="68"/>
      <c r="B166" s="76"/>
      <c r="C166" s="49">
        <v>1</v>
      </c>
      <c r="D166" s="49" t="s">
        <v>24</v>
      </c>
      <c r="E166" s="32" t="s">
        <v>463</v>
      </c>
      <c r="F166" s="66"/>
      <c r="G166" s="45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</row>
    <row r="167" spans="1:183" x14ac:dyDescent="0.25">
      <c r="A167" s="68"/>
      <c r="B167" s="76"/>
      <c r="C167" s="49">
        <v>2</v>
      </c>
      <c r="D167" s="49" t="s">
        <v>10</v>
      </c>
      <c r="E167" s="32" t="s">
        <v>464</v>
      </c>
      <c r="F167" s="66"/>
      <c r="G167" s="45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</row>
    <row r="168" spans="1:183" x14ac:dyDescent="0.25">
      <c r="A168" s="68"/>
      <c r="B168" s="76"/>
      <c r="C168" s="49">
        <v>2</v>
      </c>
      <c r="D168" s="49" t="s">
        <v>10</v>
      </c>
      <c r="E168" s="32" t="s">
        <v>465</v>
      </c>
      <c r="F168" s="66"/>
      <c r="G168" s="45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</row>
    <row r="169" spans="1:183" x14ac:dyDescent="0.25">
      <c r="A169" s="68"/>
      <c r="B169" s="76"/>
      <c r="C169" s="49">
        <v>2</v>
      </c>
      <c r="D169" s="49" t="s">
        <v>10</v>
      </c>
      <c r="E169" s="32" t="s">
        <v>466</v>
      </c>
      <c r="F169" s="66"/>
      <c r="G169" s="45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</row>
    <row r="170" spans="1:183" x14ac:dyDescent="0.25">
      <c r="A170" s="68"/>
      <c r="B170" s="76"/>
      <c r="C170" s="49">
        <v>1</v>
      </c>
      <c r="D170" s="49" t="s">
        <v>11</v>
      </c>
      <c r="E170" s="32" t="s">
        <v>467</v>
      </c>
      <c r="F170" s="66"/>
      <c r="G170" s="45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</row>
    <row r="171" spans="1:183" x14ac:dyDescent="0.25">
      <c r="A171" s="68"/>
      <c r="B171" s="76"/>
      <c r="C171" s="49">
        <v>32</v>
      </c>
      <c r="D171" s="49" t="s">
        <v>10</v>
      </c>
      <c r="E171" s="32" t="s">
        <v>411</v>
      </c>
      <c r="F171" s="66"/>
      <c r="G171" s="45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</row>
    <row r="172" spans="1:183" x14ac:dyDescent="0.25">
      <c r="A172" s="68"/>
      <c r="B172" s="76"/>
      <c r="C172" s="49">
        <v>7</v>
      </c>
      <c r="D172" s="49" t="s">
        <v>10</v>
      </c>
      <c r="E172" s="32" t="s">
        <v>398</v>
      </c>
      <c r="F172" s="67"/>
      <c r="G172" s="46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</row>
    <row r="173" spans="1:183" x14ac:dyDescent="0.25">
      <c r="A173" s="83" t="s">
        <v>296</v>
      </c>
      <c r="B173" s="62">
        <v>0.63680555555555551</v>
      </c>
      <c r="C173" s="32">
        <v>4</v>
      </c>
      <c r="D173" s="32" t="s">
        <v>10</v>
      </c>
      <c r="E173" s="32" t="s">
        <v>403</v>
      </c>
      <c r="F173" s="65" t="s">
        <v>412</v>
      </c>
      <c r="G173" s="80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</row>
    <row r="174" spans="1:183" x14ac:dyDescent="0.25">
      <c r="A174" s="84"/>
      <c r="B174" s="63"/>
      <c r="C174" s="32">
        <v>2</v>
      </c>
      <c r="D174" s="65" t="s">
        <v>414</v>
      </c>
      <c r="E174" s="32" t="s">
        <v>423</v>
      </c>
      <c r="F174" s="66"/>
      <c r="G174" s="81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</row>
    <row r="175" spans="1:183" x14ac:dyDescent="0.25">
      <c r="A175" s="85"/>
      <c r="B175" s="64"/>
      <c r="C175" s="32">
        <v>4</v>
      </c>
      <c r="D175" s="67"/>
      <c r="E175" s="32" t="s">
        <v>424</v>
      </c>
      <c r="F175" s="67"/>
      <c r="G175" s="82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</row>
    <row r="176" spans="1:183" ht="30" customHeight="1" x14ac:dyDescent="0.25">
      <c r="A176" s="83" t="s">
        <v>296</v>
      </c>
      <c r="B176" s="62">
        <v>0.65138888888888891</v>
      </c>
      <c r="C176" s="49">
        <v>88</v>
      </c>
      <c r="D176" s="49" t="s">
        <v>30</v>
      </c>
      <c r="E176" s="65" t="s">
        <v>403</v>
      </c>
      <c r="F176" s="65" t="s">
        <v>417</v>
      </c>
      <c r="G176" s="80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</row>
    <row r="177" spans="1:183" x14ac:dyDescent="0.25">
      <c r="A177" s="84"/>
      <c r="B177" s="63"/>
      <c r="C177" s="49">
        <v>17</v>
      </c>
      <c r="D177" s="49" t="s">
        <v>10</v>
      </c>
      <c r="E177" s="66"/>
      <c r="F177" s="66"/>
      <c r="G177" s="81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</row>
    <row r="178" spans="1:183" x14ac:dyDescent="0.25">
      <c r="A178" s="85"/>
      <c r="B178" s="64"/>
      <c r="C178" s="49">
        <v>23</v>
      </c>
      <c r="D178" s="49" t="s">
        <v>414</v>
      </c>
      <c r="E178" s="67"/>
      <c r="F178" s="67"/>
      <c r="G178" s="82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</row>
    <row r="179" spans="1:183" x14ac:dyDescent="0.25">
      <c r="A179" s="34" t="s">
        <v>296</v>
      </c>
      <c r="B179" s="33">
        <v>0.65416666666666667</v>
      </c>
      <c r="C179" s="32">
        <v>3</v>
      </c>
      <c r="D179" s="32" t="s">
        <v>414</v>
      </c>
      <c r="E179" s="32" t="s">
        <v>22</v>
      </c>
      <c r="F179" s="32" t="s">
        <v>418</v>
      </c>
      <c r="G179" s="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</row>
    <row r="180" spans="1:183" x14ac:dyDescent="0.25">
      <c r="A180" s="68" t="s">
        <v>296</v>
      </c>
      <c r="B180" s="62">
        <v>0.72916666666666663</v>
      </c>
      <c r="C180" s="32">
        <v>9</v>
      </c>
      <c r="D180" s="32" t="s">
        <v>469</v>
      </c>
      <c r="E180" s="32" t="s">
        <v>470</v>
      </c>
      <c r="F180" s="65" t="s">
        <v>473</v>
      </c>
      <c r="G180" s="24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</row>
    <row r="181" spans="1:183" x14ac:dyDescent="0.25">
      <c r="A181" s="68"/>
      <c r="B181" s="63"/>
      <c r="C181" s="32">
        <v>11</v>
      </c>
      <c r="D181" s="32" t="s">
        <v>446</v>
      </c>
      <c r="E181" s="32" t="s">
        <v>467</v>
      </c>
      <c r="F181" s="66"/>
      <c r="G181" s="45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</row>
    <row r="182" spans="1:183" x14ac:dyDescent="0.25">
      <c r="A182" s="68"/>
      <c r="B182" s="63"/>
      <c r="C182" s="32">
        <v>2</v>
      </c>
      <c r="D182" s="32" t="s">
        <v>469</v>
      </c>
      <c r="E182" s="32" t="s">
        <v>471</v>
      </c>
      <c r="F182" s="66"/>
      <c r="G182" s="45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</row>
    <row r="183" spans="1:183" x14ac:dyDescent="0.25">
      <c r="A183" s="68"/>
      <c r="B183" s="64"/>
      <c r="C183" s="32">
        <v>1</v>
      </c>
      <c r="D183" s="32" t="s">
        <v>468</v>
      </c>
      <c r="E183" s="32" t="s">
        <v>472</v>
      </c>
      <c r="F183" s="67"/>
      <c r="G183" s="46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</row>
    <row r="184" spans="1:183" x14ac:dyDescent="0.25">
      <c r="A184" s="90">
        <v>41599</v>
      </c>
      <c r="B184" s="43" t="s">
        <v>517</v>
      </c>
      <c r="C184" s="44">
        <v>1031</v>
      </c>
      <c r="D184" s="42" t="s">
        <v>31</v>
      </c>
      <c r="E184" s="42" t="s">
        <v>518</v>
      </c>
      <c r="F184" s="42" t="s">
        <v>519</v>
      </c>
      <c r="G184" s="91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</row>
    <row r="185" spans="1:183" x14ac:dyDescent="0.25">
      <c r="A185" s="90">
        <v>41599</v>
      </c>
      <c r="B185" s="43" t="s">
        <v>517</v>
      </c>
      <c r="C185" s="42">
        <v>627</v>
      </c>
      <c r="D185" s="42" t="s">
        <v>520</v>
      </c>
      <c r="E185" s="42" t="s">
        <v>521</v>
      </c>
      <c r="F185" s="42" t="s">
        <v>522</v>
      </c>
      <c r="G185" s="91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</row>
    <row r="186" spans="1:183" x14ac:dyDescent="0.25">
      <c r="A186" s="90">
        <v>41599</v>
      </c>
      <c r="B186" s="43" t="s">
        <v>517</v>
      </c>
      <c r="C186" s="42">
        <v>461</v>
      </c>
      <c r="D186" s="42" t="s">
        <v>30</v>
      </c>
      <c r="E186" s="42" t="s">
        <v>22</v>
      </c>
      <c r="F186" s="42" t="s">
        <v>522</v>
      </c>
      <c r="G186" s="91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</row>
    <row r="187" spans="1:183" x14ac:dyDescent="0.25">
      <c r="A187" s="90">
        <v>41599</v>
      </c>
      <c r="B187" s="43" t="s">
        <v>517</v>
      </c>
      <c r="C187" s="42">
        <v>570</v>
      </c>
      <c r="D187" s="42" t="s">
        <v>30</v>
      </c>
      <c r="E187" s="42" t="s">
        <v>22</v>
      </c>
      <c r="F187" s="42" t="s">
        <v>523</v>
      </c>
      <c r="G187" s="91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</row>
  </sheetData>
  <mergeCells count="89">
    <mergeCell ref="A1:G1"/>
    <mergeCell ref="A2:G2"/>
    <mergeCell ref="A3:G3"/>
    <mergeCell ref="B93:B99"/>
    <mergeCell ref="A93:A99"/>
    <mergeCell ref="F93:F99"/>
    <mergeCell ref="A91:A92"/>
    <mergeCell ref="B91:B92"/>
    <mergeCell ref="F91:F92"/>
    <mergeCell ref="F9:F10"/>
    <mergeCell ref="B118:B120"/>
    <mergeCell ref="A118:A120"/>
    <mergeCell ref="F118:F120"/>
    <mergeCell ref="E103:E104"/>
    <mergeCell ref="F103:F104"/>
    <mergeCell ref="A103:A104"/>
    <mergeCell ref="B103:B104"/>
    <mergeCell ref="F110:F116"/>
    <mergeCell ref="B110:B116"/>
    <mergeCell ref="A110:A116"/>
    <mergeCell ref="G128:G134"/>
    <mergeCell ref="F135:F136"/>
    <mergeCell ref="A139:A154"/>
    <mergeCell ref="B139:B154"/>
    <mergeCell ref="F139:F154"/>
    <mergeCell ref="A135:A136"/>
    <mergeCell ref="B135:B136"/>
    <mergeCell ref="C135:C136"/>
    <mergeCell ref="E135:E136"/>
    <mergeCell ref="F128:F134"/>
    <mergeCell ref="A128:A134"/>
    <mergeCell ref="B128:B134"/>
    <mergeCell ref="C133:C134"/>
    <mergeCell ref="D133:D134"/>
    <mergeCell ref="E133:E134"/>
    <mergeCell ref="G176:G178"/>
    <mergeCell ref="A173:A175"/>
    <mergeCell ref="B173:B175"/>
    <mergeCell ref="D174:D175"/>
    <mergeCell ref="F173:F175"/>
    <mergeCell ref="G173:G175"/>
    <mergeCell ref="E176:E178"/>
    <mergeCell ref="A176:A178"/>
    <mergeCell ref="B176:B178"/>
    <mergeCell ref="G9:G10"/>
    <mergeCell ref="A9:A10"/>
    <mergeCell ref="B9:B10"/>
    <mergeCell ref="G11:G12"/>
    <mergeCell ref="A13:A17"/>
    <mergeCell ref="B13:B17"/>
    <mergeCell ref="F13:F17"/>
    <mergeCell ref="G13:G17"/>
    <mergeCell ref="F11:F12"/>
    <mergeCell ref="A11:A12"/>
    <mergeCell ref="B11:B12"/>
    <mergeCell ref="F18:F19"/>
    <mergeCell ref="G18:G19"/>
    <mergeCell ref="A18:A19"/>
    <mergeCell ref="B18:B19"/>
    <mergeCell ref="F20:F21"/>
    <mergeCell ref="G20:G21"/>
    <mergeCell ref="F23:F26"/>
    <mergeCell ref="G23:G26"/>
    <mergeCell ref="B20:B21"/>
    <mergeCell ref="A20:A21"/>
    <mergeCell ref="A23:A26"/>
    <mergeCell ref="B23:B26"/>
    <mergeCell ref="F27:F47"/>
    <mergeCell ref="G27:G47"/>
    <mergeCell ref="A27:A47"/>
    <mergeCell ref="B27:B47"/>
    <mergeCell ref="F48:F51"/>
    <mergeCell ref="G48:G51"/>
    <mergeCell ref="F52:F55"/>
    <mergeCell ref="A48:A51"/>
    <mergeCell ref="B48:B51"/>
    <mergeCell ref="F155:F172"/>
    <mergeCell ref="A180:A183"/>
    <mergeCell ref="B180:B183"/>
    <mergeCell ref="F180:F183"/>
    <mergeCell ref="A52:A55"/>
    <mergeCell ref="B52:B55"/>
    <mergeCell ref="A155:A172"/>
    <mergeCell ref="B155:B172"/>
    <mergeCell ref="F176:F178"/>
    <mergeCell ref="A124:A126"/>
    <mergeCell ref="B124:B126"/>
    <mergeCell ref="D124:D126"/>
    <mergeCell ref="F124:F126"/>
  </mergeCells>
  <printOptions horizontalCentered="1"/>
  <pageMargins left="0.15" right="0.15" top="0.5" bottom="0.35" header="0.31496062992126" footer="0.31496062992126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opLeftCell="A191" workbookViewId="0">
      <selection activeCell="A192" sqref="A192"/>
    </sheetView>
  </sheetViews>
  <sheetFormatPr defaultRowHeight="15" x14ac:dyDescent="0.25"/>
  <cols>
    <col min="1" max="1" width="42.28515625" customWidth="1"/>
    <col min="2" max="2" width="19.140625" customWidth="1"/>
    <col min="3" max="3" width="23.42578125" style="26" customWidth="1"/>
    <col min="4" max="4" width="26.28515625" style="37" customWidth="1"/>
    <col min="6" max="6" width="10.7109375" bestFit="1" customWidth="1"/>
  </cols>
  <sheetData>
    <row r="1" spans="1:5" s="25" customFormat="1" ht="27.75" x14ac:dyDescent="0.65">
      <c r="A1" s="88" t="s">
        <v>115</v>
      </c>
      <c r="B1" s="88"/>
      <c r="C1" s="88"/>
      <c r="D1" s="88"/>
      <c r="E1" s="88"/>
    </row>
    <row r="2" spans="1:5" ht="21" x14ac:dyDescent="0.35">
      <c r="A2" s="89" t="s">
        <v>295</v>
      </c>
      <c r="B2" s="89"/>
      <c r="C2" s="89"/>
      <c r="D2" s="89"/>
      <c r="E2" s="89"/>
    </row>
    <row r="3" spans="1:5" ht="18.75" x14ac:dyDescent="0.3">
      <c r="A3" s="28" t="s">
        <v>57</v>
      </c>
      <c r="B3" s="28" t="s">
        <v>59</v>
      </c>
      <c r="C3" s="35" t="s">
        <v>82</v>
      </c>
      <c r="D3" s="40" t="s">
        <v>58</v>
      </c>
      <c r="E3" s="28" t="s">
        <v>113</v>
      </c>
    </row>
    <row r="4" spans="1:5" ht="45" x14ac:dyDescent="0.25">
      <c r="A4" s="5" t="s">
        <v>67</v>
      </c>
      <c r="B4" s="5" t="s">
        <v>111</v>
      </c>
      <c r="C4" s="30" t="s">
        <v>185</v>
      </c>
      <c r="D4" s="36" t="s">
        <v>186</v>
      </c>
      <c r="E4" s="5">
        <f>1476+109</f>
        <v>1585</v>
      </c>
    </row>
    <row r="5" spans="1:5" x14ac:dyDescent="0.25">
      <c r="A5" s="5" t="s">
        <v>73</v>
      </c>
      <c r="B5" s="5" t="s">
        <v>89</v>
      </c>
      <c r="C5" s="30">
        <v>71</v>
      </c>
      <c r="D5" s="38">
        <v>41730</v>
      </c>
      <c r="E5" s="5"/>
    </row>
    <row r="6" spans="1:5" ht="30" x14ac:dyDescent="0.25">
      <c r="A6" s="5" t="s">
        <v>206</v>
      </c>
      <c r="B6" s="5" t="s">
        <v>207</v>
      </c>
      <c r="C6" s="30" t="s">
        <v>208</v>
      </c>
      <c r="D6" s="38" t="s">
        <v>209</v>
      </c>
      <c r="E6" s="5">
        <f>10+17+40</f>
        <v>67</v>
      </c>
    </row>
    <row r="7" spans="1:5" ht="60" x14ac:dyDescent="0.25">
      <c r="A7" s="29" t="s">
        <v>74</v>
      </c>
      <c r="B7" s="5" t="s">
        <v>106</v>
      </c>
      <c r="C7" s="30" t="s">
        <v>187</v>
      </c>
      <c r="D7" s="36" t="s">
        <v>105</v>
      </c>
      <c r="E7" s="5">
        <f>3636+46+8</f>
        <v>3690</v>
      </c>
    </row>
    <row r="8" spans="1:5" ht="165" x14ac:dyDescent="0.25">
      <c r="A8" s="5" t="s">
        <v>66</v>
      </c>
      <c r="B8" s="5" t="s">
        <v>188</v>
      </c>
      <c r="C8" s="36" t="s">
        <v>189</v>
      </c>
      <c r="D8" s="36" t="s">
        <v>190</v>
      </c>
      <c r="E8" s="5">
        <f>8862+21+20+20+121+60+60+120+40+10</f>
        <v>9334</v>
      </c>
    </row>
    <row r="9" spans="1:5" x14ac:dyDescent="0.25">
      <c r="A9" s="5" t="s">
        <v>68</v>
      </c>
      <c r="B9" s="5" t="s">
        <v>201</v>
      </c>
      <c r="C9" s="30" t="s">
        <v>202</v>
      </c>
      <c r="D9" s="36"/>
      <c r="E9" s="5">
        <f>28+20</f>
        <v>48</v>
      </c>
    </row>
    <row r="10" spans="1:5" x14ac:dyDescent="0.25">
      <c r="A10" s="5"/>
      <c r="B10" s="5" t="s">
        <v>83</v>
      </c>
      <c r="C10" s="30" t="s">
        <v>114</v>
      </c>
      <c r="D10" s="36"/>
      <c r="E10" s="5">
        <f>4955+48</f>
        <v>5003</v>
      </c>
    </row>
    <row r="11" spans="1:5" x14ac:dyDescent="0.25">
      <c r="A11" s="5"/>
      <c r="B11" s="5" t="s">
        <v>85</v>
      </c>
      <c r="C11" s="30">
        <v>1240</v>
      </c>
      <c r="D11" s="36"/>
      <c r="E11" s="5"/>
    </row>
    <row r="12" spans="1:5" x14ac:dyDescent="0.25">
      <c r="A12" s="5"/>
      <c r="B12" s="5" t="s">
        <v>86</v>
      </c>
      <c r="C12" s="30" t="s">
        <v>112</v>
      </c>
      <c r="D12" s="36"/>
      <c r="E12" s="5">
        <f>223+493</f>
        <v>716</v>
      </c>
    </row>
    <row r="13" spans="1:5" x14ac:dyDescent="0.25">
      <c r="A13" s="5"/>
      <c r="B13" s="5" t="s">
        <v>84</v>
      </c>
      <c r="C13" s="30">
        <v>32</v>
      </c>
      <c r="D13" s="36"/>
      <c r="E13" s="5"/>
    </row>
    <row r="14" spans="1:5" x14ac:dyDescent="0.25">
      <c r="A14" s="5"/>
      <c r="B14" s="5" t="s">
        <v>69</v>
      </c>
      <c r="C14" s="30">
        <v>4</v>
      </c>
      <c r="D14" s="36"/>
      <c r="E14" s="5"/>
    </row>
    <row r="15" spans="1:5" x14ac:dyDescent="0.25">
      <c r="A15" s="5"/>
      <c r="B15" s="5" t="s">
        <v>70</v>
      </c>
      <c r="C15" s="30">
        <v>7</v>
      </c>
      <c r="D15" s="36"/>
      <c r="E15" s="5"/>
    </row>
    <row r="16" spans="1:5" x14ac:dyDescent="0.25">
      <c r="A16" s="5"/>
      <c r="B16" s="5" t="s">
        <v>71</v>
      </c>
      <c r="C16" s="30">
        <v>10</v>
      </c>
      <c r="D16" s="36"/>
      <c r="E16" s="5"/>
    </row>
    <row r="17" spans="1:5" x14ac:dyDescent="0.25">
      <c r="A17" s="5"/>
      <c r="B17" s="5" t="s">
        <v>72</v>
      </c>
      <c r="C17" s="30">
        <v>818</v>
      </c>
      <c r="D17" s="36"/>
      <c r="E17" s="5"/>
    </row>
    <row r="18" spans="1:5" x14ac:dyDescent="0.25">
      <c r="A18" s="5" t="s">
        <v>75</v>
      </c>
      <c r="B18" s="5" t="s">
        <v>203</v>
      </c>
      <c r="C18" s="30" t="s">
        <v>204</v>
      </c>
      <c r="D18" s="38" t="s">
        <v>205</v>
      </c>
      <c r="E18" s="5">
        <f>455+35</f>
        <v>490</v>
      </c>
    </row>
    <row r="19" spans="1:5" ht="45" x14ac:dyDescent="0.25">
      <c r="A19" s="5" t="s">
        <v>76</v>
      </c>
      <c r="B19" s="5" t="s">
        <v>192</v>
      </c>
      <c r="C19" s="36" t="s">
        <v>191</v>
      </c>
      <c r="D19" s="38" t="s">
        <v>193</v>
      </c>
      <c r="E19" s="5">
        <f>1055+340+300+144+34+81+10+48</f>
        <v>2012</v>
      </c>
    </row>
    <row r="20" spans="1:5" ht="45" x14ac:dyDescent="0.25">
      <c r="A20" s="5" t="s">
        <v>197</v>
      </c>
      <c r="B20" s="5" t="s">
        <v>199</v>
      </c>
      <c r="C20" s="30" t="s">
        <v>198</v>
      </c>
      <c r="D20" s="38" t="s">
        <v>200</v>
      </c>
      <c r="E20" s="5">
        <f>3+1+24+12+32+2+9</f>
        <v>83</v>
      </c>
    </row>
    <row r="21" spans="1:5" ht="30" x14ac:dyDescent="0.25">
      <c r="A21" s="5" t="s">
        <v>181</v>
      </c>
      <c r="B21" s="5" t="s">
        <v>195</v>
      </c>
      <c r="C21" s="30" t="s">
        <v>196</v>
      </c>
      <c r="D21" s="38" t="s">
        <v>194</v>
      </c>
      <c r="E21" s="5">
        <f>1+4+2+1</f>
        <v>8</v>
      </c>
    </row>
    <row r="22" spans="1:5" x14ac:dyDescent="0.25">
      <c r="A22" s="5" t="s">
        <v>77</v>
      </c>
      <c r="B22" s="5" t="s">
        <v>78</v>
      </c>
      <c r="C22" s="30">
        <v>648</v>
      </c>
      <c r="D22" s="36"/>
      <c r="E22" s="5"/>
    </row>
    <row r="23" spans="1:5" x14ac:dyDescent="0.25">
      <c r="A23" s="5" t="s">
        <v>79</v>
      </c>
      <c r="B23" s="5" t="s">
        <v>80</v>
      </c>
      <c r="C23" s="30">
        <v>98</v>
      </c>
      <c r="D23" s="36"/>
      <c r="E23" s="5"/>
    </row>
    <row r="24" spans="1:5" x14ac:dyDescent="0.25">
      <c r="A24" s="5" t="s">
        <v>81</v>
      </c>
      <c r="B24" s="5" t="s">
        <v>212</v>
      </c>
      <c r="C24" s="30" t="s">
        <v>211</v>
      </c>
      <c r="D24" s="36"/>
      <c r="E24" s="5">
        <f>1495+1115+118</f>
        <v>2728</v>
      </c>
    </row>
    <row r="25" spans="1:5" x14ac:dyDescent="0.25">
      <c r="A25" s="5" t="s">
        <v>182</v>
      </c>
      <c r="B25" s="5" t="s">
        <v>184</v>
      </c>
      <c r="C25" s="30">
        <v>2</v>
      </c>
      <c r="D25" s="36"/>
      <c r="E25" s="5">
        <f>2</f>
        <v>2</v>
      </c>
    </row>
    <row r="26" spans="1:5" ht="30" x14ac:dyDescent="0.25">
      <c r="A26" s="5" t="s">
        <v>183</v>
      </c>
      <c r="B26" s="5" t="s">
        <v>94</v>
      </c>
      <c r="C26" s="30">
        <v>337</v>
      </c>
      <c r="D26" s="38" t="s">
        <v>107</v>
      </c>
      <c r="E26" s="5">
        <f>337</f>
        <v>337</v>
      </c>
    </row>
    <row r="27" spans="1:5" x14ac:dyDescent="0.25">
      <c r="A27" s="5" t="s">
        <v>90</v>
      </c>
      <c r="B27" s="5"/>
      <c r="C27" s="30">
        <v>29</v>
      </c>
      <c r="D27" s="38">
        <v>41852</v>
      </c>
      <c r="E27" s="5">
        <f>29</f>
        <v>29</v>
      </c>
    </row>
    <row r="28" spans="1:5" x14ac:dyDescent="0.25">
      <c r="A28" s="5" t="s">
        <v>91</v>
      </c>
      <c r="B28" s="5"/>
      <c r="C28" s="30">
        <v>18</v>
      </c>
      <c r="D28" s="36"/>
      <c r="E28" s="5">
        <f>18</f>
        <v>18</v>
      </c>
    </row>
    <row r="29" spans="1:5" x14ac:dyDescent="0.25">
      <c r="A29" s="5" t="s">
        <v>92</v>
      </c>
      <c r="B29" s="5"/>
      <c r="C29" s="30">
        <v>3</v>
      </c>
      <c r="D29" s="38">
        <v>41821</v>
      </c>
      <c r="E29" s="5">
        <f>3</f>
        <v>3</v>
      </c>
    </row>
    <row r="30" spans="1:5" x14ac:dyDescent="0.25">
      <c r="A30" s="5" t="s">
        <v>93</v>
      </c>
      <c r="B30" s="5"/>
      <c r="C30" s="30">
        <v>1</v>
      </c>
      <c r="D30" s="38">
        <v>41730</v>
      </c>
      <c r="E30" s="5">
        <f>1</f>
        <v>1</v>
      </c>
    </row>
    <row r="31" spans="1:5" x14ac:dyDescent="0.25">
      <c r="A31" s="5" t="s">
        <v>95</v>
      </c>
      <c r="B31" s="5" t="s">
        <v>94</v>
      </c>
      <c r="C31" s="30">
        <v>280</v>
      </c>
      <c r="D31" s="38"/>
      <c r="E31" s="5">
        <f>280</f>
        <v>280</v>
      </c>
    </row>
    <row r="32" spans="1:5" x14ac:dyDescent="0.25">
      <c r="A32" s="5" t="s">
        <v>96</v>
      </c>
      <c r="B32" s="5" t="s">
        <v>89</v>
      </c>
      <c r="C32" s="30">
        <v>570</v>
      </c>
      <c r="D32" s="36"/>
      <c r="E32" s="5">
        <f>570</f>
        <v>570</v>
      </c>
    </row>
    <row r="33" spans="1:6" x14ac:dyDescent="0.25">
      <c r="A33" s="5" t="s">
        <v>97</v>
      </c>
      <c r="B33" s="5" t="s">
        <v>179</v>
      </c>
      <c r="C33" s="30" t="s">
        <v>180</v>
      </c>
      <c r="D33" s="36"/>
      <c r="E33" s="5">
        <f>407+50</f>
        <v>457</v>
      </c>
    </row>
    <row r="34" spans="1:6" x14ac:dyDescent="0.25">
      <c r="A34" s="5" t="s">
        <v>175</v>
      </c>
      <c r="B34" s="5" t="s">
        <v>177</v>
      </c>
      <c r="C34" s="30">
        <v>120</v>
      </c>
      <c r="D34" s="36"/>
      <c r="E34" s="5">
        <f>120</f>
        <v>120</v>
      </c>
    </row>
    <row r="35" spans="1:6" x14ac:dyDescent="0.25">
      <c r="A35" s="5" t="s">
        <v>176</v>
      </c>
      <c r="B35" s="5" t="s">
        <v>178</v>
      </c>
      <c r="C35" s="30">
        <v>196</v>
      </c>
      <c r="D35" s="39">
        <v>41469</v>
      </c>
    </row>
    <row r="36" spans="1:6" x14ac:dyDescent="0.25">
      <c r="A36" s="5" t="s">
        <v>98</v>
      </c>
      <c r="B36" s="5" t="s">
        <v>104</v>
      </c>
      <c r="C36" s="30">
        <v>402</v>
      </c>
      <c r="D36" s="36"/>
      <c r="E36" s="5">
        <f>196</f>
        <v>196</v>
      </c>
    </row>
    <row r="37" spans="1:6" x14ac:dyDescent="0.25">
      <c r="A37" s="5" t="s">
        <v>99</v>
      </c>
      <c r="B37" s="5" t="s">
        <v>104</v>
      </c>
      <c r="C37" s="30">
        <v>24</v>
      </c>
      <c r="D37" s="36"/>
      <c r="E37" s="5">
        <f>24</f>
        <v>24</v>
      </c>
    </row>
    <row r="38" spans="1:6" x14ac:dyDescent="0.25">
      <c r="A38" s="5" t="s">
        <v>100</v>
      </c>
      <c r="B38" s="5" t="s">
        <v>104</v>
      </c>
      <c r="C38" s="30">
        <v>25</v>
      </c>
      <c r="D38" s="36"/>
      <c r="E38" s="5">
        <f>25</f>
        <v>25</v>
      </c>
    </row>
    <row r="39" spans="1:6" x14ac:dyDescent="0.25">
      <c r="A39" s="5" t="s">
        <v>101</v>
      </c>
      <c r="B39" s="5" t="s">
        <v>104</v>
      </c>
      <c r="C39" s="30">
        <v>36</v>
      </c>
      <c r="D39" s="36"/>
      <c r="E39" s="5">
        <f>36</f>
        <v>36</v>
      </c>
    </row>
    <row r="40" spans="1:6" x14ac:dyDescent="0.25">
      <c r="A40" s="5" t="s">
        <v>102</v>
      </c>
      <c r="B40" s="5" t="s">
        <v>104</v>
      </c>
      <c r="C40" s="30">
        <v>22</v>
      </c>
      <c r="D40" s="36"/>
      <c r="E40" s="5">
        <f>22</f>
        <v>22</v>
      </c>
    </row>
    <row r="41" spans="1:6" x14ac:dyDescent="0.25">
      <c r="A41" s="5" t="s">
        <v>103</v>
      </c>
      <c r="B41" s="5" t="s">
        <v>104</v>
      </c>
      <c r="C41" s="30">
        <v>60</v>
      </c>
      <c r="D41" s="36"/>
      <c r="E41" s="5">
        <f>60</f>
        <v>60</v>
      </c>
    </row>
    <row r="42" spans="1:6" x14ac:dyDescent="0.25">
      <c r="A42" s="5" t="s">
        <v>171</v>
      </c>
      <c r="B42" s="5" t="s">
        <v>172</v>
      </c>
      <c r="C42" s="30" t="s">
        <v>173</v>
      </c>
      <c r="D42" s="36"/>
      <c r="E42" s="5">
        <f>46+50</f>
        <v>96</v>
      </c>
    </row>
    <row r="43" spans="1:6" x14ac:dyDescent="0.25">
      <c r="A43" s="5" t="s">
        <v>108</v>
      </c>
      <c r="B43" s="5" t="s">
        <v>174</v>
      </c>
      <c r="C43" s="30"/>
      <c r="D43" s="36"/>
      <c r="E43" s="5"/>
    </row>
    <row r="44" spans="1:6" x14ac:dyDescent="0.25">
      <c r="A44" s="5" t="s">
        <v>109</v>
      </c>
      <c r="B44" s="5" t="s">
        <v>110</v>
      </c>
      <c r="C44" s="30"/>
      <c r="D44" s="36"/>
      <c r="E44" s="5"/>
    </row>
    <row r="45" spans="1:6" x14ac:dyDescent="0.25">
      <c r="A45" s="41" t="s">
        <v>310</v>
      </c>
      <c r="B45" s="5" t="s">
        <v>311</v>
      </c>
      <c r="C45" s="30" t="s">
        <v>312</v>
      </c>
      <c r="D45" s="36"/>
      <c r="E45" s="5"/>
      <c r="F45" s="51" t="s">
        <v>296</v>
      </c>
    </row>
    <row r="46" spans="1:6" x14ac:dyDescent="0.25">
      <c r="A46" s="41" t="s">
        <v>313</v>
      </c>
      <c r="B46" s="5" t="s">
        <v>222</v>
      </c>
      <c r="C46" s="30"/>
      <c r="D46" s="36"/>
      <c r="E46" s="5"/>
    </row>
    <row r="47" spans="1:6" x14ac:dyDescent="0.25">
      <c r="A47" s="41" t="s">
        <v>314</v>
      </c>
      <c r="B47" s="5" t="s">
        <v>221</v>
      </c>
      <c r="C47" s="30"/>
      <c r="D47" s="36"/>
      <c r="E47" s="5"/>
    </row>
    <row r="48" spans="1:6" x14ac:dyDescent="0.25">
      <c r="A48" s="41" t="s">
        <v>66</v>
      </c>
      <c r="B48" s="5" t="s">
        <v>221</v>
      </c>
      <c r="C48" s="30"/>
      <c r="D48" s="36"/>
      <c r="E48" s="5"/>
    </row>
    <row r="49" spans="1:5" x14ac:dyDescent="0.25">
      <c r="A49" s="5" t="s">
        <v>67</v>
      </c>
      <c r="B49" s="5" t="s">
        <v>389</v>
      </c>
      <c r="C49" s="30"/>
      <c r="D49" s="36"/>
      <c r="E49" s="5"/>
    </row>
    <row r="50" spans="1:5" x14ac:dyDescent="0.25">
      <c r="A50" s="5" t="s">
        <v>380</v>
      </c>
      <c r="B50" s="5" t="s">
        <v>390</v>
      </c>
      <c r="C50" s="30"/>
      <c r="D50" s="36"/>
      <c r="E50" s="5"/>
    </row>
    <row r="51" spans="1:5" x14ac:dyDescent="0.25">
      <c r="A51" s="5" t="s">
        <v>313</v>
      </c>
      <c r="B51" s="5" t="s">
        <v>391</v>
      </c>
      <c r="C51" s="30"/>
      <c r="D51" s="36"/>
      <c r="E51" s="5"/>
    </row>
    <row r="52" spans="1:5" x14ac:dyDescent="0.25">
      <c r="A52" s="5" t="s">
        <v>405</v>
      </c>
      <c r="B52" s="5" t="s">
        <v>392</v>
      </c>
      <c r="C52" s="30"/>
      <c r="D52" s="36"/>
      <c r="E52" s="5"/>
    </row>
    <row r="53" spans="1:5" x14ac:dyDescent="0.25">
      <c r="A53" s="5" t="s">
        <v>405</v>
      </c>
      <c r="B53" s="5" t="s">
        <v>393</v>
      </c>
      <c r="C53" s="30"/>
      <c r="D53" s="36"/>
      <c r="E53" s="5"/>
    </row>
    <row r="54" spans="1:5" x14ac:dyDescent="0.25">
      <c r="A54" s="5" t="s">
        <v>394</v>
      </c>
      <c r="B54" s="5" t="s">
        <v>395</v>
      </c>
      <c r="C54" s="30"/>
      <c r="D54" s="36"/>
      <c r="E54" s="5"/>
    </row>
    <row r="55" spans="1:5" x14ac:dyDescent="0.25">
      <c r="A55" s="5" t="s">
        <v>394</v>
      </c>
      <c r="B55" s="5" t="s">
        <v>415</v>
      </c>
      <c r="C55" s="30"/>
      <c r="D55" s="36"/>
      <c r="E55" s="5"/>
    </row>
    <row r="56" spans="1:5" x14ac:dyDescent="0.25">
      <c r="A56" s="5" t="s">
        <v>394</v>
      </c>
      <c r="B56" s="5" t="s">
        <v>222</v>
      </c>
      <c r="C56" s="30"/>
      <c r="D56" s="36"/>
      <c r="E56" s="5"/>
    </row>
    <row r="57" spans="1:5" x14ac:dyDescent="0.25">
      <c r="A57" s="5" t="s">
        <v>396</v>
      </c>
      <c r="B57" s="5" t="s">
        <v>416</v>
      </c>
      <c r="C57" s="30"/>
      <c r="D57" s="36"/>
      <c r="E57" s="5"/>
    </row>
    <row r="58" spans="1:5" x14ac:dyDescent="0.25">
      <c r="A58" s="48" t="s">
        <v>39</v>
      </c>
      <c r="B58" s="61" t="s">
        <v>478</v>
      </c>
      <c r="C58" s="49"/>
      <c r="D58" s="36"/>
      <c r="E58" s="5"/>
    </row>
    <row r="59" spans="1:5" x14ac:dyDescent="0.25">
      <c r="A59" s="48" t="s">
        <v>307</v>
      </c>
      <c r="B59" s="50" t="s">
        <v>479</v>
      </c>
      <c r="C59" s="49"/>
      <c r="D59" s="36"/>
      <c r="E59" s="5"/>
    </row>
    <row r="60" spans="1:5" x14ac:dyDescent="0.25">
      <c r="A60" s="48" t="s">
        <v>307</v>
      </c>
      <c r="B60" s="50" t="s">
        <v>480</v>
      </c>
      <c r="C60" s="49"/>
      <c r="D60" s="36"/>
      <c r="E60" s="5"/>
    </row>
    <row r="61" spans="1:5" x14ac:dyDescent="0.25">
      <c r="A61" s="48" t="s">
        <v>398</v>
      </c>
      <c r="B61" s="61" t="s">
        <v>481</v>
      </c>
      <c r="C61" s="49"/>
      <c r="D61" s="36"/>
      <c r="E61" s="5"/>
    </row>
    <row r="62" spans="1:5" x14ac:dyDescent="0.25">
      <c r="A62" s="48" t="s">
        <v>381</v>
      </c>
      <c r="B62" s="50" t="s">
        <v>482</v>
      </c>
      <c r="C62" s="49"/>
      <c r="D62" s="36"/>
      <c r="E62" s="5"/>
    </row>
    <row r="63" spans="1:5" x14ac:dyDescent="0.25">
      <c r="A63" s="48" t="s">
        <v>399</v>
      </c>
      <c r="B63" s="50" t="s">
        <v>483</v>
      </c>
      <c r="C63" s="49"/>
      <c r="D63" s="36"/>
      <c r="E63" s="5"/>
    </row>
    <row r="64" spans="1:5" x14ac:dyDescent="0.25">
      <c r="A64" s="48" t="s">
        <v>400</v>
      </c>
      <c r="B64" s="50" t="s">
        <v>484</v>
      </c>
      <c r="C64" s="49"/>
      <c r="D64" s="36"/>
      <c r="E64" s="5"/>
    </row>
    <row r="65" spans="1:5" x14ac:dyDescent="0.25">
      <c r="A65" s="48" t="s">
        <v>401</v>
      </c>
      <c r="B65" s="50" t="s">
        <v>485</v>
      </c>
      <c r="C65" s="49"/>
      <c r="D65" s="36"/>
      <c r="E65" s="5"/>
    </row>
    <row r="66" spans="1:5" x14ac:dyDescent="0.25">
      <c r="A66" s="48" t="s">
        <v>402</v>
      </c>
      <c r="B66" s="50" t="s">
        <v>486</v>
      </c>
      <c r="C66" s="49"/>
      <c r="D66" s="36"/>
      <c r="E66" s="5"/>
    </row>
    <row r="67" spans="1:5" x14ac:dyDescent="0.25">
      <c r="A67" s="48" t="s">
        <v>475</v>
      </c>
      <c r="B67" s="50" t="s">
        <v>487</v>
      </c>
      <c r="C67" s="49"/>
      <c r="D67" s="36"/>
      <c r="E67" s="5"/>
    </row>
    <row r="68" spans="1:5" x14ac:dyDescent="0.25">
      <c r="A68" s="48" t="s">
        <v>476</v>
      </c>
      <c r="B68" s="50" t="s">
        <v>488</v>
      </c>
      <c r="C68" s="49"/>
      <c r="D68" s="36"/>
      <c r="E68" s="5"/>
    </row>
    <row r="69" spans="1:5" x14ac:dyDescent="0.25">
      <c r="A69" s="48" t="s">
        <v>403</v>
      </c>
      <c r="B69" s="50" t="s">
        <v>489</v>
      </c>
      <c r="C69" s="49"/>
      <c r="D69" s="36"/>
      <c r="E69" s="5"/>
    </row>
    <row r="70" spans="1:5" x14ac:dyDescent="0.25">
      <c r="A70" s="48" t="s">
        <v>444</v>
      </c>
      <c r="B70" s="50" t="s">
        <v>490</v>
      </c>
      <c r="C70" s="49"/>
      <c r="D70" s="36"/>
      <c r="E70" s="5"/>
    </row>
    <row r="71" spans="1:5" x14ac:dyDescent="0.25">
      <c r="A71" s="48" t="s">
        <v>477</v>
      </c>
      <c r="B71" s="50" t="s">
        <v>491</v>
      </c>
      <c r="C71" s="49"/>
      <c r="D71" s="36"/>
      <c r="E71" s="5"/>
    </row>
    <row r="72" spans="1:5" x14ac:dyDescent="0.25">
      <c r="A72" s="48" t="s">
        <v>403</v>
      </c>
      <c r="B72" s="50" t="s">
        <v>241</v>
      </c>
      <c r="C72" s="49"/>
      <c r="D72" s="36"/>
      <c r="E72" s="5"/>
    </row>
    <row r="73" spans="1:5" x14ac:dyDescent="0.25">
      <c r="A73" s="48" t="s">
        <v>403</v>
      </c>
      <c r="B73" s="50" t="s">
        <v>78</v>
      </c>
      <c r="C73" s="49"/>
      <c r="D73" s="36"/>
      <c r="E73" s="5"/>
    </row>
    <row r="74" spans="1:5" x14ac:dyDescent="0.25">
      <c r="A74" s="48" t="s">
        <v>403</v>
      </c>
      <c r="B74" s="50" t="s">
        <v>494</v>
      </c>
      <c r="C74" s="49"/>
      <c r="D74" s="36"/>
      <c r="E74" s="5"/>
    </row>
    <row r="75" spans="1:5" x14ac:dyDescent="0.25">
      <c r="A75" s="48" t="s">
        <v>403</v>
      </c>
      <c r="B75" s="50" t="s">
        <v>495</v>
      </c>
      <c r="C75" s="49"/>
      <c r="D75" s="36"/>
      <c r="E75" s="5"/>
    </row>
    <row r="76" spans="1:5" x14ac:dyDescent="0.25">
      <c r="A76" s="48" t="s">
        <v>12</v>
      </c>
      <c r="B76" s="50" t="s">
        <v>496</v>
      </c>
      <c r="C76" s="49"/>
      <c r="D76" s="36"/>
      <c r="E76" s="5"/>
    </row>
    <row r="77" spans="1:5" x14ac:dyDescent="0.25">
      <c r="A77" s="48" t="s">
        <v>381</v>
      </c>
      <c r="B77" s="50" t="s">
        <v>498</v>
      </c>
      <c r="C77" s="49"/>
      <c r="D77" s="36"/>
      <c r="E77" s="5"/>
    </row>
    <row r="78" spans="1:5" x14ac:dyDescent="0.25">
      <c r="A78" s="48" t="s">
        <v>407</v>
      </c>
      <c r="B78" s="50" t="s">
        <v>497</v>
      </c>
      <c r="C78" s="49"/>
      <c r="D78" s="36"/>
      <c r="E78" s="5"/>
    </row>
    <row r="79" spans="1:5" x14ac:dyDescent="0.25">
      <c r="A79" s="48" t="s">
        <v>307</v>
      </c>
      <c r="B79" s="50" t="s">
        <v>499</v>
      </c>
      <c r="C79" s="49"/>
      <c r="D79" s="36"/>
      <c r="E79" s="5"/>
    </row>
    <row r="80" spans="1:5" x14ac:dyDescent="0.25">
      <c r="A80" s="48" t="s">
        <v>408</v>
      </c>
      <c r="B80" s="50" t="s">
        <v>500</v>
      </c>
      <c r="C80" s="49"/>
      <c r="D80" s="36"/>
      <c r="E80" s="5"/>
    </row>
    <row r="81" spans="1:5" x14ac:dyDescent="0.25">
      <c r="A81" s="48" t="s">
        <v>26</v>
      </c>
      <c r="B81" s="50" t="s">
        <v>241</v>
      </c>
      <c r="C81" s="49"/>
      <c r="D81" s="36"/>
      <c r="E81" s="5"/>
    </row>
    <row r="82" spans="1:5" x14ac:dyDescent="0.25">
      <c r="A82" s="48" t="s">
        <v>409</v>
      </c>
      <c r="B82" s="50" t="s">
        <v>501</v>
      </c>
      <c r="C82" s="49"/>
      <c r="D82" s="36"/>
      <c r="E82" s="5"/>
    </row>
    <row r="83" spans="1:5" x14ac:dyDescent="0.25">
      <c r="A83" s="48" t="s">
        <v>410</v>
      </c>
      <c r="B83" s="50" t="s">
        <v>502</v>
      </c>
      <c r="C83" s="49"/>
      <c r="D83" s="36"/>
      <c r="E83" s="5"/>
    </row>
    <row r="84" spans="1:5" x14ac:dyDescent="0.25">
      <c r="A84" s="48" t="s">
        <v>463</v>
      </c>
      <c r="B84" s="50" t="s">
        <v>503</v>
      </c>
      <c r="C84" s="49"/>
      <c r="D84" s="36"/>
      <c r="E84" s="5"/>
    </row>
    <row r="85" spans="1:5" x14ac:dyDescent="0.25">
      <c r="A85" s="48" t="s">
        <v>464</v>
      </c>
      <c r="B85" s="50" t="s">
        <v>504</v>
      </c>
      <c r="C85" s="49"/>
      <c r="D85" s="36"/>
      <c r="E85" s="5"/>
    </row>
    <row r="86" spans="1:5" x14ac:dyDescent="0.25">
      <c r="A86" s="48" t="s">
        <v>465</v>
      </c>
      <c r="B86" s="50" t="s">
        <v>504</v>
      </c>
      <c r="C86" s="49"/>
      <c r="D86" s="36"/>
      <c r="E86" s="5"/>
    </row>
    <row r="87" spans="1:5" x14ac:dyDescent="0.25">
      <c r="A87" s="48" t="s">
        <v>466</v>
      </c>
      <c r="B87" s="50" t="s">
        <v>504</v>
      </c>
      <c r="C87" s="49"/>
      <c r="D87" s="36"/>
      <c r="E87" s="5"/>
    </row>
    <row r="88" spans="1:5" x14ac:dyDescent="0.25">
      <c r="A88" s="48" t="s">
        <v>467</v>
      </c>
      <c r="B88" s="50" t="s">
        <v>241</v>
      </c>
      <c r="C88" s="49"/>
      <c r="D88" s="36"/>
      <c r="E88" s="5"/>
    </row>
    <row r="89" spans="1:5" x14ac:dyDescent="0.25">
      <c r="A89" s="48" t="s">
        <v>411</v>
      </c>
      <c r="B89" s="50" t="s">
        <v>505</v>
      </c>
      <c r="C89" s="49"/>
      <c r="D89" s="36"/>
      <c r="E89" s="5"/>
    </row>
    <row r="90" spans="1:5" x14ac:dyDescent="0.25">
      <c r="A90" s="48" t="s">
        <v>398</v>
      </c>
      <c r="B90" s="50" t="s">
        <v>506</v>
      </c>
      <c r="C90" s="49"/>
      <c r="D90" s="36"/>
      <c r="E90" s="5"/>
    </row>
    <row r="91" spans="1:5" x14ac:dyDescent="0.25">
      <c r="A91" s="48" t="s">
        <v>406</v>
      </c>
      <c r="B91" s="48" t="s">
        <v>413</v>
      </c>
      <c r="C91" s="30"/>
      <c r="D91" s="36"/>
      <c r="E91" s="5"/>
    </row>
    <row r="92" spans="1:5" x14ac:dyDescent="0.25">
      <c r="A92" s="48" t="s">
        <v>425</v>
      </c>
      <c r="B92" s="48" t="s">
        <v>427</v>
      </c>
      <c r="C92" s="30"/>
      <c r="D92" s="36"/>
      <c r="E92" s="5"/>
    </row>
    <row r="93" spans="1:5" x14ac:dyDescent="0.25">
      <c r="A93" s="48" t="s">
        <v>426</v>
      </c>
      <c r="B93" s="48" t="s">
        <v>428</v>
      </c>
      <c r="C93" s="30"/>
      <c r="D93" s="36"/>
      <c r="E93" s="5"/>
    </row>
    <row r="94" spans="1:5" x14ac:dyDescent="0.25">
      <c r="A94" s="48" t="s">
        <v>406</v>
      </c>
      <c r="B94" s="50" t="s">
        <v>420</v>
      </c>
      <c r="C94" s="30"/>
      <c r="D94" s="36"/>
      <c r="E94" s="5"/>
    </row>
    <row r="95" spans="1:5" x14ac:dyDescent="0.25">
      <c r="A95" s="48" t="s">
        <v>406</v>
      </c>
      <c r="B95" s="50" t="s">
        <v>421</v>
      </c>
      <c r="C95" s="30"/>
      <c r="D95" s="36"/>
      <c r="E95" s="5"/>
    </row>
    <row r="96" spans="1:5" x14ac:dyDescent="0.25">
      <c r="A96" s="48" t="s">
        <v>406</v>
      </c>
      <c r="B96" s="50" t="s">
        <v>422</v>
      </c>
      <c r="C96" s="30"/>
      <c r="D96" s="36"/>
      <c r="E96" s="5"/>
    </row>
    <row r="97" spans="1:5" x14ac:dyDescent="0.25">
      <c r="A97" s="48" t="s">
        <v>394</v>
      </c>
      <c r="B97" s="5" t="s">
        <v>419</v>
      </c>
      <c r="C97" s="30"/>
      <c r="D97" s="36"/>
      <c r="E97" s="5"/>
    </row>
    <row r="98" spans="1:5" ht="18.75" x14ac:dyDescent="0.3">
      <c r="A98" s="87" t="s">
        <v>121</v>
      </c>
      <c r="B98" s="5"/>
      <c r="C98" s="30"/>
      <c r="D98" s="36"/>
      <c r="E98" s="5"/>
    </row>
    <row r="99" spans="1:5" x14ac:dyDescent="0.25">
      <c r="A99" s="41" t="s">
        <v>122</v>
      </c>
      <c r="B99" s="5"/>
      <c r="C99" s="30" t="s">
        <v>137</v>
      </c>
      <c r="D99" s="39">
        <v>41348</v>
      </c>
      <c r="E99" s="5"/>
    </row>
    <row r="100" spans="1:5" x14ac:dyDescent="0.25">
      <c r="A100" s="41" t="s">
        <v>123</v>
      </c>
      <c r="B100" s="5"/>
      <c r="C100" s="30" t="s">
        <v>136</v>
      </c>
      <c r="D100" s="39">
        <v>41347</v>
      </c>
      <c r="E100" s="5"/>
    </row>
    <row r="101" spans="1:5" x14ac:dyDescent="0.25">
      <c r="A101" s="41" t="s">
        <v>124</v>
      </c>
      <c r="B101" s="5"/>
      <c r="C101" s="30" t="s">
        <v>125</v>
      </c>
      <c r="D101" s="36" t="s">
        <v>127</v>
      </c>
      <c r="E101" s="5"/>
    </row>
    <row r="102" spans="1:5" x14ac:dyDescent="0.25">
      <c r="A102" s="41" t="s">
        <v>128</v>
      </c>
      <c r="B102" s="5"/>
      <c r="C102" s="30" t="s">
        <v>126</v>
      </c>
      <c r="D102" s="39">
        <v>41913</v>
      </c>
      <c r="E102" s="5"/>
    </row>
    <row r="103" spans="1:5" x14ac:dyDescent="0.25">
      <c r="A103" s="41" t="s">
        <v>129</v>
      </c>
      <c r="B103" s="5"/>
      <c r="C103" s="30" t="s">
        <v>136</v>
      </c>
      <c r="D103" s="36"/>
      <c r="E103" s="5"/>
    </row>
    <row r="104" spans="1:5" x14ac:dyDescent="0.25">
      <c r="A104" s="41" t="s">
        <v>130</v>
      </c>
      <c r="B104" s="5"/>
      <c r="C104" s="30" t="s">
        <v>133</v>
      </c>
      <c r="D104" s="39">
        <v>41348</v>
      </c>
      <c r="E104" s="5"/>
    </row>
    <row r="105" spans="1:5" x14ac:dyDescent="0.25">
      <c r="A105" s="41" t="s">
        <v>131</v>
      </c>
      <c r="B105" s="5"/>
      <c r="C105" s="30" t="s">
        <v>134</v>
      </c>
      <c r="D105" s="39">
        <v>41379</v>
      </c>
      <c r="E105" s="5"/>
    </row>
    <row r="106" spans="1:5" x14ac:dyDescent="0.25">
      <c r="A106" s="41" t="s">
        <v>132</v>
      </c>
      <c r="B106" s="5"/>
      <c r="C106" s="30" t="s">
        <v>135</v>
      </c>
      <c r="D106" s="39">
        <v>41501</v>
      </c>
      <c r="E106" s="5"/>
    </row>
    <row r="107" spans="1:5" x14ac:dyDescent="0.25">
      <c r="A107" s="41" t="s">
        <v>138</v>
      </c>
      <c r="B107" s="5"/>
      <c r="C107" s="30" t="s">
        <v>135</v>
      </c>
      <c r="D107" s="39">
        <v>41532</v>
      </c>
      <c r="E107" s="5"/>
    </row>
    <row r="108" spans="1:5" x14ac:dyDescent="0.25">
      <c r="A108" s="41" t="s">
        <v>139</v>
      </c>
      <c r="B108" s="5"/>
      <c r="C108" s="30" t="s">
        <v>140</v>
      </c>
      <c r="D108" s="39">
        <v>41470</v>
      </c>
      <c r="E108" s="5"/>
    </row>
    <row r="109" spans="1:5" x14ac:dyDescent="0.25">
      <c r="A109" s="41" t="s">
        <v>141</v>
      </c>
      <c r="B109" s="5"/>
      <c r="C109" s="30" t="s">
        <v>140</v>
      </c>
      <c r="D109" s="39">
        <v>41562</v>
      </c>
      <c r="E109" s="5"/>
    </row>
    <row r="110" spans="1:5" x14ac:dyDescent="0.25">
      <c r="A110" s="41" t="s">
        <v>142</v>
      </c>
      <c r="B110" s="5"/>
      <c r="C110" s="30" t="s">
        <v>140</v>
      </c>
      <c r="D110" s="39">
        <v>41348</v>
      </c>
      <c r="E110" s="5"/>
    </row>
    <row r="111" spans="1:5" x14ac:dyDescent="0.25">
      <c r="A111" s="41" t="s">
        <v>143</v>
      </c>
      <c r="B111" s="5"/>
      <c r="C111" s="30" t="s">
        <v>140</v>
      </c>
      <c r="D111" s="39">
        <v>41470</v>
      </c>
      <c r="E111" s="5"/>
    </row>
    <row r="112" spans="1:5" x14ac:dyDescent="0.25">
      <c r="A112" s="41" t="s">
        <v>144</v>
      </c>
      <c r="B112" s="5"/>
      <c r="C112" s="30" t="s">
        <v>145</v>
      </c>
      <c r="D112" s="39">
        <v>41290</v>
      </c>
      <c r="E112" s="5"/>
    </row>
    <row r="113" spans="1:5" x14ac:dyDescent="0.25">
      <c r="A113" s="41" t="s">
        <v>146</v>
      </c>
      <c r="B113" s="5"/>
      <c r="C113" s="30" t="s">
        <v>147</v>
      </c>
      <c r="D113" s="39">
        <v>41289</v>
      </c>
      <c r="E113" s="5"/>
    </row>
    <row r="114" spans="1:5" x14ac:dyDescent="0.25">
      <c r="A114" s="41" t="s">
        <v>148</v>
      </c>
      <c r="B114" s="5"/>
      <c r="C114" s="30" t="s">
        <v>149</v>
      </c>
      <c r="D114" s="39">
        <v>41290</v>
      </c>
      <c r="E114" s="5"/>
    </row>
    <row r="115" spans="1:5" x14ac:dyDescent="0.25">
      <c r="A115" s="41" t="s">
        <v>150</v>
      </c>
      <c r="B115" s="5"/>
      <c r="C115" s="30" t="s">
        <v>152</v>
      </c>
      <c r="D115" s="39">
        <v>41502</v>
      </c>
      <c r="E115" s="5"/>
    </row>
    <row r="116" spans="1:5" x14ac:dyDescent="0.25">
      <c r="A116" s="41" t="s">
        <v>151</v>
      </c>
      <c r="B116" s="5"/>
      <c r="C116" s="30" t="s">
        <v>153</v>
      </c>
      <c r="D116" s="39">
        <v>41623</v>
      </c>
      <c r="E116" s="5"/>
    </row>
    <row r="117" spans="1:5" x14ac:dyDescent="0.25">
      <c r="A117" s="41" t="s">
        <v>154</v>
      </c>
      <c r="B117" s="5"/>
      <c r="C117" s="30" t="s">
        <v>145</v>
      </c>
      <c r="D117" s="39">
        <v>41622</v>
      </c>
      <c r="E117" s="5"/>
    </row>
    <row r="118" spans="1:5" x14ac:dyDescent="0.25">
      <c r="A118" s="41" t="s">
        <v>155</v>
      </c>
      <c r="B118" s="5"/>
      <c r="C118" s="30" t="s">
        <v>156</v>
      </c>
      <c r="D118" s="39">
        <v>41441</v>
      </c>
      <c r="E118" s="5"/>
    </row>
    <row r="119" spans="1:5" x14ac:dyDescent="0.25">
      <c r="A119" s="41" t="s">
        <v>157</v>
      </c>
      <c r="B119" s="5"/>
      <c r="C119" s="30" t="s">
        <v>158</v>
      </c>
      <c r="D119" s="39">
        <v>41501</v>
      </c>
      <c r="E119" s="5"/>
    </row>
    <row r="120" spans="1:5" x14ac:dyDescent="0.25">
      <c r="A120" s="41" t="s">
        <v>159</v>
      </c>
      <c r="B120" s="5"/>
      <c r="C120" s="30" t="s">
        <v>160</v>
      </c>
      <c r="D120" s="39">
        <v>41533</v>
      </c>
      <c r="E120" s="5"/>
    </row>
    <row r="121" spans="1:5" x14ac:dyDescent="0.25">
      <c r="A121" s="41" t="s">
        <v>161</v>
      </c>
      <c r="B121" s="5" t="s">
        <v>222</v>
      </c>
      <c r="C121" s="30" t="s">
        <v>227</v>
      </c>
      <c r="D121" s="39">
        <v>41348</v>
      </c>
      <c r="E121" s="5">
        <f>19+100</f>
        <v>119</v>
      </c>
    </row>
    <row r="122" spans="1:5" x14ac:dyDescent="0.25">
      <c r="A122" s="41" t="s">
        <v>162</v>
      </c>
      <c r="B122" s="5" t="s">
        <v>222</v>
      </c>
      <c r="C122" s="30" t="s">
        <v>281</v>
      </c>
      <c r="D122" s="39">
        <v>41502</v>
      </c>
      <c r="E122" s="5"/>
    </row>
    <row r="123" spans="1:5" x14ac:dyDescent="0.25">
      <c r="A123" s="41" t="s">
        <v>162</v>
      </c>
      <c r="B123" s="5"/>
      <c r="C123" s="30" t="s">
        <v>163</v>
      </c>
      <c r="D123" s="39">
        <v>41410</v>
      </c>
      <c r="E123" s="5"/>
    </row>
    <row r="124" spans="1:5" x14ac:dyDescent="0.25">
      <c r="A124" s="41" t="s">
        <v>164</v>
      </c>
      <c r="B124" s="5"/>
      <c r="C124" s="30" t="s">
        <v>165</v>
      </c>
      <c r="D124" s="36" t="s">
        <v>166</v>
      </c>
      <c r="E124" s="5"/>
    </row>
    <row r="125" spans="1:5" x14ac:dyDescent="0.25">
      <c r="A125" s="41" t="s">
        <v>167</v>
      </c>
      <c r="B125" s="5"/>
      <c r="C125" s="30" t="s">
        <v>168</v>
      </c>
      <c r="D125" s="39">
        <v>41532</v>
      </c>
      <c r="E125" s="5"/>
    </row>
    <row r="126" spans="1:5" x14ac:dyDescent="0.25">
      <c r="A126" s="41" t="s">
        <v>169</v>
      </c>
      <c r="B126" s="5"/>
      <c r="C126" s="30" t="s">
        <v>170</v>
      </c>
      <c r="D126" s="39">
        <v>41563</v>
      </c>
      <c r="E126" s="5"/>
    </row>
    <row r="127" spans="1:5" x14ac:dyDescent="0.25">
      <c r="A127" s="41" t="s">
        <v>213</v>
      </c>
      <c r="B127" s="5"/>
      <c r="C127" s="30" t="s">
        <v>214</v>
      </c>
      <c r="D127" s="36"/>
      <c r="E127" s="5"/>
    </row>
    <row r="128" spans="1:5" x14ac:dyDescent="0.25">
      <c r="A128" s="41" t="s">
        <v>215</v>
      </c>
      <c r="B128" s="5"/>
      <c r="C128" s="30" t="s">
        <v>152</v>
      </c>
      <c r="D128" s="36"/>
      <c r="E128" s="5"/>
    </row>
    <row r="129" spans="1:5" x14ac:dyDescent="0.25">
      <c r="A129" s="41" t="s">
        <v>218</v>
      </c>
      <c r="B129" s="5" t="s">
        <v>221</v>
      </c>
      <c r="C129" s="30" t="s">
        <v>216</v>
      </c>
      <c r="D129" s="36"/>
      <c r="E129" s="5"/>
    </row>
    <row r="130" spans="1:5" x14ac:dyDescent="0.25">
      <c r="A130" s="41" t="s">
        <v>217</v>
      </c>
      <c r="B130" s="5" t="s">
        <v>220</v>
      </c>
      <c r="C130" s="30" t="s">
        <v>216</v>
      </c>
      <c r="D130" s="36"/>
      <c r="E130" s="5"/>
    </row>
    <row r="131" spans="1:5" x14ac:dyDescent="0.25">
      <c r="A131" s="41" t="s">
        <v>219</v>
      </c>
      <c r="B131" s="5" t="s">
        <v>222</v>
      </c>
      <c r="C131" s="30" t="s">
        <v>216</v>
      </c>
      <c r="D131" s="36"/>
      <c r="E131" s="5"/>
    </row>
    <row r="132" spans="1:5" x14ac:dyDescent="0.25">
      <c r="A132" s="41" t="s">
        <v>223</v>
      </c>
      <c r="B132" s="5" t="s">
        <v>221</v>
      </c>
      <c r="C132" s="30" t="s">
        <v>216</v>
      </c>
      <c r="D132" s="36"/>
      <c r="E132" s="5"/>
    </row>
    <row r="133" spans="1:5" x14ac:dyDescent="0.25">
      <c r="A133" s="41" t="s">
        <v>224</v>
      </c>
      <c r="B133" s="5" t="s">
        <v>104</v>
      </c>
      <c r="C133" s="30" t="s">
        <v>216</v>
      </c>
      <c r="D133" s="39">
        <v>41378</v>
      </c>
      <c r="E133" s="5"/>
    </row>
    <row r="134" spans="1:5" x14ac:dyDescent="0.25">
      <c r="A134" s="41" t="s">
        <v>225</v>
      </c>
      <c r="B134" s="5" t="s">
        <v>222</v>
      </c>
      <c r="C134" s="30" t="s">
        <v>216</v>
      </c>
      <c r="D134" s="36"/>
      <c r="E134" s="5"/>
    </row>
    <row r="135" spans="1:5" x14ac:dyDescent="0.25">
      <c r="A135" s="41" t="s">
        <v>226</v>
      </c>
      <c r="B135" s="5"/>
      <c r="C135" s="30" t="s">
        <v>214</v>
      </c>
      <c r="D135" s="36"/>
      <c r="E135" s="5"/>
    </row>
    <row r="136" spans="1:5" x14ac:dyDescent="0.25">
      <c r="A136" s="41" t="s">
        <v>228</v>
      </c>
      <c r="B136" s="5" t="s">
        <v>229</v>
      </c>
      <c r="C136" s="30" t="s">
        <v>170</v>
      </c>
      <c r="D136" s="36"/>
      <c r="E136" s="5"/>
    </row>
    <row r="137" spans="1:5" x14ac:dyDescent="0.25">
      <c r="A137" s="41" t="s">
        <v>230</v>
      </c>
      <c r="B137" s="5" t="s">
        <v>231</v>
      </c>
      <c r="C137" s="30" t="s">
        <v>216</v>
      </c>
      <c r="D137" s="36"/>
      <c r="E137" s="5"/>
    </row>
    <row r="138" spans="1:5" x14ac:dyDescent="0.25">
      <c r="A138" s="41" t="s">
        <v>232</v>
      </c>
      <c r="B138" s="5"/>
      <c r="C138" s="30" t="s">
        <v>233</v>
      </c>
      <c r="D138" s="36"/>
      <c r="E138" s="5"/>
    </row>
    <row r="139" spans="1:5" x14ac:dyDescent="0.25">
      <c r="A139" s="41" t="s">
        <v>234</v>
      </c>
      <c r="B139" s="5" t="s">
        <v>235</v>
      </c>
      <c r="C139" s="30" t="s">
        <v>236</v>
      </c>
      <c r="D139" s="36"/>
      <c r="E139" s="5"/>
    </row>
    <row r="140" spans="1:5" x14ac:dyDescent="0.25">
      <c r="A140" s="41" t="s">
        <v>237</v>
      </c>
      <c r="B140" s="5" t="s">
        <v>222</v>
      </c>
      <c r="C140" s="30" t="s">
        <v>216</v>
      </c>
      <c r="D140" s="36"/>
      <c r="E140" s="5"/>
    </row>
    <row r="141" spans="1:5" x14ac:dyDescent="0.25">
      <c r="A141" s="41" t="s">
        <v>238</v>
      </c>
      <c r="B141" s="5" t="s">
        <v>229</v>
      </c>
      <c r="C141" s="30" t="s">
        <v>275</v>
      </c>
      <c r="D141" s="36"/>
      <c r="E141" s="5">
        <f>100+10</f>
        <v>110</v>
      </c>
    </row>
    <row r="142" spans="1:5" x14ac:dyDescent="0.25">
      <c r="A142" s="41" t="s">
        <v>239</v>
      </c>
      <c r="B142" s="5"/>
      <c r="C142" s="30" t="s">
        <v>216</v>
      </c>
      <c r="D142" s="36"/>
      <c r="E142" s="5"/>
    </row>
    <row r="143" spans="1:5" x14ac:dyDescent="0.25">
      <c r="A143" s="41" t="s">
        <v>240</v>
      </c>
      <c r="B143" s="5" t="s">
        <v>241</v>
      </c>
      <c r="C143" s="30" t="s">
        <v>216</v>
      </c>
      <c r="D143" s="36"/>
      <c r="E143" s="5"/>
    </row>
    <row r="144" spans="1:5" x14ac:dyDescent="0.25">
      <c r="A144" s="41" t="s">
        <v>242</v>
      </c>
      <c r="B144" s="5"/>
      <c r="C144" s="30" t="s">
        <v>214</v>
      </c>
      <c r="D144" s="36"/>
      <c r="E144" s="5"/>
    </row>
    <row r="145" spans="1:5" x14ac:dyDescent="0.25">
      <c r="A145" s="41" t="s">
        <v>243</v>
      </c>
      <c r="B145" s="5"/>
      <c r="C145" s="30" t="s">
        <v>214</v>
      </c>
      <c r="D145" s="36"/>
      <c r="E145" s="5"/>
    </row>
    <row r="146" spans="1:5" x14ac:dyDescent="0.25">
      <c r="A146" s="41" t="s">
        <v>244</v>
      </c>
      <c r="B146" s="5" t="s">
        <v>245</v>
      </c>
      <c r="C146" s="30" t="s">
        <v>294</v>
      </c>
      <c r="D146" s="36"/>
      <c r="E146" s="5">
        <f>2+2</f>
        <v>4</v>
      </c>
    </row>
    <row r="147" spans="1:5" x14ac:dyDescent="0.25">
      <c r="A147" s="41" t="s">
        <v>246</v>
      </c>
      <c r="B147" s="5"/>
      <c r="C147" s="30" t="s">
        <v>247</v>
      </c>
      <c r="D147" s="39">
        <v>41319</v>
      </c>
      <c r="E147" s="5"/>
    </row>
    <row r="148" spans="1:5" x14ac:dyDescent="0.25">
      <c r="A148" s="41" t="s">
        <v>249</v>
      </c>
      <c r="B148" s="5" t="s">
        <v>248</v>
      </c>
      <c r="C148" s="30" t="s">
        <v>216</v>
      </c>
      <c r="D148" s="36"/>
      <c r="E148" s="5"/>
    </row>
    <row r="149" spans="1:5" x14ac:dyDescent="0.25">
      <c r="A149" s="41" t="s">
        <v>250</v>
      </c>
      <c r="B149" s="5" t="s">
        <v>251</v>
      </c>
      <c r="C149" s="30" t="s">
        <v>149</v>
      </c>
      <c r="D149" s="36"/>
      <c r="E149" s="5"/>
    </row>
    <row r="150" spans="1:5" x14ac:dyDescent="0.25">
      <c r="A150" s="41" t="s">
        <v>252</v>
      </c>
      <c r="B150" s="5" t="s">
        <v>251</v>
      </c>
      <c r="C150" s="30" t="s">
        <v>214</v>
      </c>
      <c r="D150" s="36"/>
      <c r="E150" s="5"/>
    </row>
    <row r="151" spans="1:5" x14ac:dyDescent="0.25">
      <c r="A151" s="41" t="s">
        <v>253</v>
      </c>
      <c r="B151" s="5" t="s">
        <v>251</v>
      </c>
      <c r="C151" s="30" t="s">
        <v>149</v>
      </c>
      <c r="D151" s="36"/>
      <c r="E151" s="5"/>
    </row>
    <row r="152" spans="1:5" x14ac:dyDescent="0.25">
      <c r="A152" s="41" t="s">
        <v>254</v>
      </c>
      <c r="B152" s="5" t="s">
        <v>255</v>
      </c>
      <c r="C152" s="30" t="s">
        <v>149</v>
      </c>
      <c r="D152" s="36"/>
      <c r="E152" s="5"/>
    </row>
    <row r="153" spans="1:5" x14ac:dyDescent="0.25">
      <c r="A153" s="41" t="s">
        <v>256</v>
      </c>
      <c r="B153" s="5"/>
      <c r="C153" s="30" t="s">
        <v>149</v>
      </c>
      <c r="D153" s="36"/>
      <c r="E153" s="5"/>
    </row>
    <row r="154" spans="1:5" x14ac:dyDescent="0.25">
      <c r="A154" s="41" t="s">
        <v>257</v>
      </c>
      <c r="B154" s="5"/>
      <c r="C154" s="30" t="s">
        <v>236</v>
      </c>
      <c r="D154" s="36"/>
      <c r="E154" s="5"/>
    </row>
    <row r="155" spans="1:5" x14ac:dyDescent="0.25">
      <c r="A155" s="41" t="s">
        <v>258</v>
      </c>
      <c r="B155" s="5"/>
      <c r="C155" s="30" t="s">
        <v>149</v>
      </c>
      <c r="D155" s="36"/>
      <c r="E155" s="5"/>
    </row>
    <row r="156" spans="1:5" x14ac:dyDescent="0.25">
      <c r="A156" s="41" t="s">
        <v>259</v>
      </c>
      <c r="B156" s="5"/>
      <c r="C156" s="30" t="s">
        <v>149</v>
      </c>
      <c r="D156" s="36"/>
      <c r="E156" s="5"/>
    </row>
    <row r="157" spans="1:5" x14ac:dyDescent="0.25">
      <c r="A157" s="41" t="s">
        <v>260</v>
      </c>
      <c r="B157" s="5"/>
      <c r="C157" s="30" t="s">
        <v>261</v>
      </c>
      <c r="D157" s="36"/>
      <c r="E157" s="5"/>
    </row>
    <row r="158" spans="1:5" x14ac:dyDescent="0.25">
      <c r="A158" s="41" t="s">
        <v>262</v>
      </c>
      <c r="B158" s="5"/>
      <c r="C158" s="30" t="s">
        <v>170</v>
      </c>
      <c r="D158" s="36"/>
      <c r="E158" s="5"/>
    </row>
    <row r="159" spans="1:5" x14ac:dyDescent="0.25">
      <c r="A159" s="41" t="s">
        <v>263</v>
      </c>
      <c r="B159" s="5"/>
      <c r="C159" s="30" t="s">
        <v>149</v>
      </c>
      <c r="D159" s="36"/>
      <c r="E159" s="5"/>
    </row>
    <row r="160" spans="1:5" x14ac:dyDescent="0.25">
      <c r="A160" s="41" t="s">
        <v>264</v>
      </c>
      <c r="B160" s="5"/>
      <c r="C160" s="30" t="s">
        <v>236</v>
      </c>
      <c r="D160" s="36"/>
      <c r="E160" s="5"/>
    </row>
    <row r="161" spans="1:5" x14ac:dyDescent="0.25">
      <c r="A161" s="41" t="s">
        <v>265</v>
      </c>
      <c r="B161" s="5"/>
      <c r="C161" s="30" t="s">
        <v>214</v>
      </c>
      <c r="D161" s="36"/>
      <c r="E161" s="5"/>
    </row>
    <row r="162" spans="1:5" x14ac:dyDescent="0.25">
      <c r="A162" s="41" t="s">
        <v>266</v>
      </c>
      <c r="B162" s="5"/>
      <c r="C162" s="30" t="s">
        <v>214</v>
      </c>
      <c r="D162" s="36"/>
      <c r="E162" s="5"/>
    </row>
    <row r="163" spans="1:5" x14ac:dyDescent="0.25">
      <c r="A163" s="41" t="s">
        <v>267</v>
      </c>
      <c r="B163" s="5"/>
      <c r="C163" s="30" t="s">
        <v>214</v>
      </c>
      <c r="D163" s="36"/>
      <c r="E163" s="5"/>
    </row>
    <row r="164" spans="1:5" x14ac:dyDescent="0.25">
      <c r="A164" s="41" t="s">
        <v>269</v>
      </c>
      <c r="B164" s="5"/>
      <c r="C164" s="30" t="s">
        <v>268</v>
      </c>
      <c r="D164" s="36"/>
      <c r="E164" s="5"/>
    </row>
    <row r="165" spans="1:5" x14ac:dyDescent="0.25">
      <c r="A165" s="41" t="s">
        <v>270</v>
      </c>
      <c r="B165" s="5"/>
      <c r="C165" s="30" t="s">
        <v>137</v>
      </c>
      <c r="D165" s="36"/>
      <c r="E165" s="5"/>
    </row>
    <row r="166" spans="1:5" x14ac:dyDescent="0.25">
      <c r="A166" s="41" t="s">
        <v>271</v>
      </c>
      <c r="B166" s="5"/>
      <c r="C166" s="30" t="s">
        <v>149</v>
      </c>
      <c r="D166" s="36"/>
      <c r="E166" s="5"/>
    </row>
    <row r="167" spans="1:5" x14ac:dyDescent="0.25">
      <c r="A167" s="41" t="s">
        <v>272</v>
      </c>
      <c r="B167" s="5"/>
      <c r="C167" s="30" t="s">
        <v>149</v>
      </c>
      <c r="D167" s="36"/>
      <c r="E167" s="5"/>
    </row>
    <row r="168" spans="1:5" x14ac:dyDescent="0.25">
      <c r="A168" s="41" t="s">
        <v>273</v>
      </c>
      <c r="B168" s="5"/>
      <c r="C168" s="30" t="s">
        <v>149</v>
      </c>
      <c r="D168" s="36"/>
      <c r="E168" s="5"/>
    </row>
    <row r="169" spans="1:5" x14ac:dyDescent="0.25">
      <c r="A169" s="41" t="s">
        <v>274</v>
      </c>
      <c r="B169" s="5"/>
      <c r="C169" s="30" t="s">
        <v>214</v>
      </c>
      <c r="D169" s="36"/>
      <c r="E169" s="5"/>
    </row>
    <row r="170" spans="1:5" x14ac:dyDescent="0.25">
      <c r="A170" s="41" t="s">
        <v>276</v>
      </c>
      <c r="B170" s="5"/>
      <c r="C170" s="30" t="s">
        <v>152</v>
      </c>
      <c r="D170" s="36"/>
      <c r="E170" s="5"/>
    </row>
    <row r="171" spans="1:5" x14ac:dyDescent="0.25">
      <c r="A171" s="41" t="s">
        <v>277</v>
      </c>
      <c r="B171" s="5" t="s">
        <v>229</v>
      </c>
      <c r="C171" s="30" t="s">
        <v>216</v>
      </c>
      <c r="D171" s="36"/>
      <c r="E171" s="5"/>
    </row>
    <row r="172" spans="1:5" x14ac:dyDescent="0.25">
      <c r="A172" s="41" t="s">
        <v>278</v>
      </c>
      <c r="B172" s="5"/>
      <c r="C172" s="30" t="s">
        <v>279</v>
      </c>
      <c r="D172" s="36"/>
      <c r="E172" s="5"/>
    </row>
    <row r="173" spans="1:5" x14ac:dyDescent="0.25">
      <c r="A173" s="41" t="s">
        <v>280</v>
      </c>
      <c r="B173" s="5"/>
      <c r="C173" s="30" t="s">
        <v>152</v>
      </c>
      <c r="D173" s="36"/>
      <c r="E173" s="5"/>
    </row>
    <row r="174" spans="1:5" x14ac:dyDescent="0.25">
      <c r="A174" s="41" t="s">
        <v>282</v>
      </c>
      <c r="B174" s="5"/>
      <c r="C174" s="30" t="s">
        <v>283</v>
      </c>
      <c r="D174" s="36"/>
      <c r="E174" s="5"/>
    </row>
    <row r="175" spans="1:5" x14ac:dyDescent="0.25">
      <c r="A175" s="41" t="s">
        <v>284</v>
      </c>
      <c r="B175" s="5"/>
      <c r="C175" s="30" t="s">
        <v>214</v>
      </c>
      <c r="D175" s="36"/>
      <c r="E175" s="5"/>
    </row>
    <row r="176" spans="1:5" x14ac:dyDescent="0.25">
      <c r="A176" s="41" t="s">
        <v>285</v>
      </c>
      <c r="B176" s="5"/>
      <c r="C176" s="30" t="s">
        <v>286</v>
      </c>
      <c r="D176" s="36"/>
      <c r="E176" s="5"/>
    </row>
    <row r="177" spans="1:5" x14ac:dyDescent="0.25">
      <c r="A177" s="41" t="s">
        <v>287</v>
      </c>
      <c r="B177" s="5"/>
      <c r="C177" s="30" t="s">
        <v>288</v>
      </c>
      <c r="D177" s="36"/>
      <c r="E177" s="5"/>
    </row>
    <row r="178" spans="1:5" x14ac:dyDescent="0.25">
      <c r="A178" s="41" t="s">
        <v>291</v>
      </c>
      <c r="B178" s="5"/>
      <c r="C178" s="30" t="s">
        <v>149</v>
      </c>
      <c r="D178" s="36"/>
      <c r="E178" s="5"/>
    </row>
    <row r="179" spans="1:5" x14ac:dyDescent="0.25">
      <c r="A179" s="41" t="s">
        <v>292</v>
      </c>
      <c r="B179" s="5"/>
      <c r="C179" s="30" t="s">
        <v>289</v>
      </c>
      <c r="D179" s="36"/>
      <c r="E179" s="5"/>
    </row>
    <row r="180" spans="1:5" x14ac:dyDescent="0.25">
      <c r="A180" s="41" t="s">
        <v>293</v>
      </c>
      <c r="B180" s="5"/>
      <c r="C180" s="30" t="s">
        <v>290</v>
      </c>
      <c r="D180" s="36"/>
      <c r="E180" s="5"/>
    </row>
    <row r="181" spans="1:5" x14ac:dyDescent="0.25">
      <c r="A181" s="41" t="s">
        <v>299</v>
      </c>
      <c r="B181" s="5"/>
      <c r="C181" s="30" t="s">
        <v>300</v>
      </c>
      <c r="D181" s="36"/>
      <c r="E181" s="5"/>
    </row>
    <row r="182" spans="1:5" x14ac:dyDescent="0.25">
      <c r="A182" s="41" t="s">
        <v>301</v>
      </c>
      <c r="B182" s="5"/>
      <c r="C182" s="30" t="s">
        <v>302</v>
      </c>
      <c r="D182" s="36"/>
      <c r="E182" s="5"/>
    </row>
    <row r="183" spans="1:5" x14ac:dyDescent="0.25">
      <c r="A183" s="41" t="s">
        <v>239</v>
      </c>
      <c r="B183" s="5"/>
      <c r="C183" s="30" t="s">
        <v>303</v>
      </c>
      <c r="D183" s="36"/>
      <c r="E183" s="5"/>
    </row>
    <row r="184" spans="1:5" x14ac:dyDescent="0.25">
      <c r="A184" s="41" t="s">
        <v>304</v>
      </c>
      <c r="B184" s="5"/>
      <c r="C184" s="30" t="s">
        <v>305</v>
      </c>
      <c r="D184" s="36"/>
      <c r="E184" s="5"/>
    </row>
    <row r="185" spans="1:5" x14ac:dyDescent="0.25">
      <c r="A185" s="41" t="s">
        <v>315</v>
      </c>
      <c r="B185" s="5" t="s">
        <v>316</v>
      </c>
      <c r="C185" s="30" t="s">
        <v>317</v>
      </c>
      <c r="D185" s="36"/>
      <c r="E185" s="5"/>
    </row>
    <row r="186" spans="1:5" x14ac:dyDescent="0.25">
      <c r="A186" s="41" t="s">
        <v>318</v>
      </c>
      <c r="B186" s="5" t="s">
        <v>319</v>
      </c>
      <c r="C186" s="30" t="s">
        <v>320</v>
      </c>
      <c r="D186" s="36"/>
      <c r="E186" s="5"/>
    </row>
    <row r="187" spans="1:5" x14ac:dyDescent="0.25">
      <c r="A187" s="41" t="s">
        <v>321</v>
      </c>
      <c r="B187" s="5" t="s">
        <v>322</v>
      </c>
      <c r="C187" s="30" t="s">
        <v>323</v>
      </c>
      <c r="D187" s="36"/>
      <c r="E187" s="5"/>
    </row>
    <row r="188" spans="1:5" x14ac:dyDescent="0.25">
      <c r="A188" s="5" t="s">
        <v>324</v>
      </c>
      <c r="B188" s="5" t="s">
        <v>325</v>
      </c>
      <c r="C188" s="30" t="s">
        <v>326</v>
      </c>
      <c r="D188" s="36"/>
      <c r="E188" s="5"/>
    </row>
    <row r="189" spans="1:5" x14ac:dyDescent="0.25">
      <c r="A189" s="5" t="s">
        <v>327</v>
      </c>
      <c r="B189" s="5" t="s">
        <v>316</v>
      </c>
      <c r="C189" s="30" t="s">
        <v>216</v>
      </c>
      <c r="D189" s="36"/>
      <c r="E189" s="5"/>
    </row>
    <row r="190" spans="1:5" x14ac:dyDescent="0.25">
      <c r="A190" s="5" t="s">
        <v>328</v>
      </c>
      <c r="B190" s="5" t="s">
        <v>316</v>
      </c>
      <c r="C190" s="30" t="s">
        <v>329</v>
      </c>
      <c r="D190" s="36"/>
      <c r="E190" s="5"/>
    </row>
    <row r="191" spans="1:5" x14ac:dyDescent="0.25">
      <c r="A191" s="5" t="s">
        <v>330</v>
      </c>
      <c r="B191" s="5" t="s">
        <v>222</v>
      </c>
      <c r="C191" s="30" t="s">
        <v>216</v>
      </c>
      <c r="D191" s="36"/>
      <c r="E191" s="5"/>
    </row>
    <row r="192" spans="1:5" x14ac:dyDescent="0.25">
      <c r="A192" s="5" t="s">
        <v>331</v>
      </c>
      <c r="B192" s="5" t="s">
        <v>332</v>
      </c>
      <c r="C192" s="30" t="s">
        <v>261</v>
      </c>
      <c r="D192" s="36"/>
      <c r="E192" s="5"/>
    </row>
    <row r="193" spans="1:5" x14ac:dyDescent="0.25">
      <c r="A193" s="5" t="s">
        <v>333</v>
      </c>
      <c r="B193" s="5" t="s">
        <v>332</v>
      </c>
      <c r="C193" s="30" t="s">
        <v>261</v>
      </c>
      <c r="D193" s="36"/>
      <c r="E193" s="5"/>
    </row>
    <row r="194" spans="1:5" x14ac:dyDescent="0.25">
      <c r="A194" s="5" t="s">
        <v>334</v>
      </c>
      <c r="B194" s="5" t="s">
        <v>332</v>
      </c>
      <c r="C194" s="30" t="s">
        <v>149</v>
      </c>
      <c r="D194" s="36"/>
      <c r="E194" s="5"/>
    </row>
    <row r="195" spans="1:5" x14ac:dyDescent="0.25">
      <c r="A195" s="5" t="s">
        <v>335</v>
      </c>
      <c r="B195" s="5" t="s">
        <v>332</v>
      </c>
      <c r="C195" s="30" t="s">
        <v>149</v>
      </c>
      <c r="D195" s="36"/>
      <c r="E195" s="5"/>
    </row>
    <row r="196" spans="1:5" x14ac:dyDescent="0.25">
      <c r="A196" s="5" t="s">
        <v>299</v>
      </c>
      <c r="B196" s="5" t="s">
        <v>222</v>
      </c>
      <c r="C196" s="30" t="s">
        <v>336</v>
      </c>
      <c r="D196" s="36"/>
      <c r="E196" s="5"/>
    </row>
    <row r="197" spans="1:5" x14ac:dyDescent="0.25">
      <c r="A197" s="5" t="s">
        <v>337</v>
      </c>
      <c r="B197" s="5" t="s">
        <v>332</v>
      </c>
      <c r="C197" s="30" t="s">
        <v>261</v>
      </c>
      <c r="D197" s="36"/>
      <c r="E197" s="5"/>
    </row>
    <row r="198" spans="1:5" x14ac:dyDescent="0.25">
      <c r="A198" s="5" t="s">
        <v>338</v>
      </c>
      <c r="B198" s="5" t="s">
        <v>222</v>
      </c>
      <c r="C198" s="30" t="s">
        <v>339</v>
      </c>
      <c r="D198" s="36"/>
      <c r="E198" s="5"/>
    </row>
    <row r="199" spans="1:5" x14ac:dyDescent="0.25">
      <c r="A199" s="5" t="s">
        <v>340</v>
      </c>
      <c r="B199" s="5"/>
      <c r="C199" s="30" t="s">
        <v>261</v>
      </c>
      <c r="D199" s="36"/>
      <c r="E199" s="5"/>
    </row>
    <row r="200" spans="1:5" x14ac:dyDescent="0.25">
      <c r="A200" s="5" t="s">
        <v>343</v>
      </c>
      <c r="B200" s="5"/>
      <c r="C200" s="30" t="s">
        <v>233</v>
      </c>
      <c r="D200" s="36"/>
      <c r="E200" s="5"/>
    </row>
    <row r="201" spans="1:5" x14ac:dyDescent="0.25">
      <c r="A201" s="5" t="s">
        <v>341</v>
      </c>
      <c r="B201" s="5"/>
      <c r="C201" s="30" t="s">
        <v>233</v>
      </c>
      <c r="D201" s="36"/>
      <c r="E201" s="5"/>
    </row>
    <row r="202" spans="1:5" x14ac:dyDescent="0.25">
      <c r="A202" s="5" t="s">
        <v>342</v>
      </c>
      <c r="B202" s="5"/>
      <c r="C202" s="30" t="s">
        <v>214</v>
      </c>
      <c r="D202" s="36"/>
      <c r="E202" s="5"/>
    </row>
    <row r="203" spans="1:5" x14ac:dyDescent="0.25">
      <c r="A203" s="5" t="s">
        <v>344</v>
      </c>
      <c r="B203" s="5" t="s">
        <v>332</v>
      </c>
      <c r="C203" s="30" t="s">
        <v>345</v>
      </c>
      <c r="D203" s="36"/>
      <c r="E203" s="5"/>
    </row>
    <row r="204" spans="1:5" x14ac:dyDescent="0.25">
      <c r="A204" s="5" t="s">
        <v>346</v>
      </c>
      <c r="B204" s="5" t="s">
        <v>325</v>
      </c>
      <c r="C204" s="30" t="s">
        <v>326</v>
      </c>
      <c r="D204" s="36"/>
      <c r="E204" s="5"/>
    </row>
    <row r="205" spans="1:5" x14ac:dyDescent="0.25">
      <c r="A205" s="5" t="s">
        <v>347</v>
      </c>
      <c r="B205" s="5" t="s">
        <v>229</v>
      </c>
      <c r="C205" s="30" t="s">
        <v>247</v>
      </c>
      <c r="D205" s="36"/>
      <c r="E205" s="5"/>
    </row>
    <row r="206" spans="1:5" x14ac:dyDescent="0.25">
      <c r="A206" s="5" t="s">
        <v>348</v>
      </c>
      <c r="B206" s="5" t="s">
        <v>332</v>
      </c>
      <c r="C206" s="30" t="s">
        <v>349</v>
      </c>
      <c r="D206" s="36"/>
      <c r="E206" s="5"/>
    </row>
    <row r="207" spans="1:5" x14ac:dyDescent="0.25">
      <c r="A207" s="5" t="s">
        <v>350</v>
      </c>
      <c r="B207" s="5" t="s">
        <v>325</v>
      </c>
      <c r="C207" s="30" t="s">
        <v>326</v>
      </c>
      <c r="D207" s="36"/>
      <c r="E207" s="5"/>
    </row>
    <row r="208" spans="1:5" x14ac:dyDescent="0.25">
      <c r="A208" s="5" t="s">
        <v>351</v>
      </c>
      <c r="B208" s="5"/>
      <c r="C208" s="30" t="s">
        <v>233</v>
      </c>
      <c r="D208" s="36"/>
      <c r="E208" s="5"/>
    </row>
    <row r="209" spans="1:5" x14ac:dyDescent="0.25">
      <c r="A209" s="5" t="s">
        <v>352</v>
      </c>
      <c r="B209" s="5"/>
      <c r="C209" s="30" t="s">
        <v>261</v>
      </c>
      <c r="D209" s="36"/>
      <c r="E209" s="5"/>
    </row>
    <row r="210" spans="1:5" x14ac:dyDescent="0.25">
      <c r="A210" s="5" t="s">
        <v>353</v>
      </c>
      <c r="B210" s="5"/>
      <c r="C210" s="30" t="s">
        <v>261</v>
      </c>
      <c r="D210" s="36"/>
      <c r="E210" s="5"/>
    </row>
    <row r="211" spans="1:5" x14ac:dyDescent="0.25">
      <c r="A211" s="5" t="s">
        <v>354</v>
      </c>
      <c r="B211" s="5"/>
      <c r="C211" s="30" t="s">
        <v>261</v>
      </c>
      <c r="D211" s="36">
        <v>2015</v>
      </c>
      <c r="E211" s="5"/>
    </row>
    <row r="212" spans="1:5" x14ac:dyDescent="0.25">
      <c r="A212" s="5" t="s">
        <v>355</v>
      </c>
      <c r="B212" s="5"/>
      <c r="C212" s="30">
        <v>1</v>
      </c>
      <c r="D212" s="36">
        <v>2015</v>
      </c>
      <c r="E212" s="5"/>
    </row>
    <row r="213" spans="1:5" x14ac:dyDescent="0.25">
      <c r="A213" s="5" t="s">
        <v>373</v>
      </c>
      <c r="B213" s="5"/>
      <c r="C213" s="30" t="s">
        <v>170</v>
      </c>
      <c r="D213" s="36">
        <v>2015</v>
      </c>
      <c r="E213" s="5"/>
    </row>
    <row r="214" spans="1:5" x14ac:dyDescent="0.25">
      <c r="A214" s="5" t="s">
        <v>374</v>
      </c>
      <c r="B214" s="5"/>
      <c r="C214" s="30" t="s">
        <v>356</v>
      </c>
      <c r="D214" s="38">
        <v>42036</v>
      </c>
      <c r="E214" s="5"/>
    </row>
    <row r="215" spans="1:5" x14ac:dyDescent="0.25">
      <c r="A215" s="5" t="s">
        <v>375</v>
      </c>
      <c r="B215" s="5"/>
      <c r="C215" s="30" t="s">
        <v>152</v>
      </c>
      <c r="D215" s="38">
        <v>42036</v>
      </c>
      <c r="E215" s="5"/>
    </row>
    <row r="216" spans="1:5" x14ac:dyDescent="0.25">
      <c r="A216" s="5" t="s">
        <v>357</v>
      </c>
      <c r="B216" s="5" t="s">
        <v>229</v>
      </c>
      <c r="C216" s="30" t="s">
        <v>152</v>
      </c>
      <c r="D216" s="38">
        <v>41487</v>
      </c>
      <c r="E216" s="47" t="s">
        <v>358</v>
      </c>
    </row>
    <row r="217" spans="1:5" x14ac:dyDescent="0.25">
      <c r="A217" s="5" t="s">
        <v>359</v>
      </c>
      <c r="B217" s="5"/>
      <c r="C217" s="30" t="s">
        <v>214</v>
      </c>
      <c r="D217" s="38">
        <v>42036</v>
      </c>
      <c r="E217" s="5"/>
    </row>
    <row r="218" spans="1:5" x14ac:dyDescent="0.25">
      <c r="A218" s="5" t="s">
        <v>360</v>
      </c>
      <c r="B218" s="5"/>
      <c r="C218" s="30" t="s">
        <v>290</v>
      </c>
      <c r="D218" s="38">
        <v>43040</v>
      </c>
      <c r="E218" s="5"/>
    </row>
    <row r="219" spans="1:5" x14ac:dyDescent="0.25">
      <c r="A219" s="5" t="s">
        <v>272</v>
      </c>
      <c r="B219" s="5"/>
      <c r="C219" s="30" t="s">
        <v>290</v>
      </c>
      <c r="D219" s="38">
        <v>43252</v>
      </c>
      <c r="E219" s="5"/>
    </row>
    <row r="220" spans="1:5" x14ac:dyDescent="0.25">
      <c r="A220" s="5" t="s">
        <v>361</v>
      </c>
      <c r="B220" s="5"/>
      <c r="C220" s="30" t="s">
        <v>261</v>
      </c>
      <c r="D220" s="38">
        <v>41913</v>
      </c>
      <c r="E220" s="5"/>
    </row>
    <row r="221" spans="1:5" x14ac:dyDescent="0.25">
      <c r="A221" s="5" t="s">
        <v>362</v>
      </c>
      <c r="B221" s="5"/>
      <c r="C221" s="30" t="s">
        <v>261</v>
      </c>
      <c r="D221" s="38">
        <v>41640</v>
      </c>
      <c r="E221" s="5"/>
    </row>
    <row r="222" spans="1:5" x14ac:dyDescent="0.25">
      <c r="A222" s="5" t="s">
        <v>363</v>
      </c>
      <c r="B222" s="5"/>
      <c r="C222" s="30" t="s">
        <v>261</v>
      </c>
      <c r="D222" s="38">
        <v>42401</v>
      </c>
      <c r="E222" s="5"/>
    </row>
    <row r="223" spans="1:5" x14ac:dyDescent="0.25">
      <c r="A223" s="5" t="s">
        <v>364</v>
      </c>
      <c r="B223" s="5"/>
      <c r="C223" s="30" t="s">
        <v>261</v>
      </c>
      <c r="D223" s="38">
        <v>42064</v>
      </c>
      <c r="E223" s="5"/>
    </row>
    <row r="224" spans="1:5" x14ac:dyDescent="0.25">
      <c r="A224" s="5" t="s">
        <v>376</v>
      </c>
      <c r="B224" s="5"/>
      <c r="C224" s="30" t="s">
        <v>236</v>
      </c>
      <c r="D224" s="38">
        <v>42036</v>
      </c>
      <c r="E224" s="5"/>
    </row>
    <row r="225" spans="1:5" x14ac:dyDescent="0.25">
      <c r="A225" s="5" t="s">
        <v>365</v>
      </c>
      <c r="B225" s="5" t="s">
        <v>332</v>
      </c>
      <c r="C225" s="30" t="s">
        <v>233</v>
      </c>
      <c r="D225" s="38">
        <v>42491</v>
      </c>
      <c r="E225" s="5"/>
    </row>
    <row r="226" spans="1:5" x14ac:dyDescent="0.25">
      <c r="A226" s="5" t="s">
        <v>366</v>
      </c>
      <c r="B226" s="5" t="s">
        <v>332</v>
      </c>
      <c r="C226" s="30" t="s">
        <v>261</v>
      </c>
      <c r="D226" s="38">
        <v>42430</v>
      </c>
      <c r="E226" s="5"/>
    </row>
    <row r="227" spans="1:5" x14ac:dyDescent="0.25">
      <c r="A227" s="5" t="s">
        <v>367</v>
      </c>
      <c r="B227" s="5" t="s">
        <v>332</v>
      </c>
      <c r="C227" s="30" t="s">
        <v>236</v>
      </c>
      <c r="D227" s="38">
        <v>42614</v>
      </c>
      <c r="E227" s="5"/>
    </row>
    <row r="228" spans="1:5" x14ac:dyDescent="0.25">
      <c r="A228" s="5" t="s">
        <v>368</v>
      </c>
      <c r="B228" s="5" t="s">
        <v>332</v>
      </c>
      <c r="C228" s="30" t="s">
        <v>233</v>
      </c>
      <c r="D228" s="38">
        <v>42491</v>
      </c>
      <c r="E228" s="5"/>
    </row>
    <row r="229" spans="1:5" x14ac:dyDescent="0.25">
      <c r="A229" s="5" t="s">
        <v>369</v>
      </c>
      <c r="B229" s="5" t="s">
        <v>332</v>
      </c>
      <c r="C229" s="30" t="s">
        <v>261</v>
      </c>
      <c r="D229" s="38">
        <v>42156</v>
      </c>
      <c r="E229" s="5"/>
    </row>
    <row r="230" spans="1:5" x14ac:dyDescent="0.25">
      <c r="A230" s="5" t="s">
        <v>370</v>
      </c>
      <c r="B230" s="5" t="s">
        <v>332</v>
      </c>
      <c r="C230" s="30" t="s">
        <v>261</v>
      </c>
      <c r="D230" s="38">
        <v>42064</v>
      </c>
      <c r="E230" s="5"/>
    </row>
    <row r="231" spans="1:5" x14ac:dyDescent="0.25">
      <c r="A231" s="5" t="s">
        <v>372</v>
      </c>
      <c r="B231" s="5" t="s">
        <v>332</v>
      </c>
      <c r="C231" s="30" t="s">
        <v>261</v>
      </c>
      <c r="D231" s="38">
        <v>42005</v>
      </c>
      <c r="E231" s="5"/>
    </row>
    <row r="232" spans="1:5" x14ac:dyDescent="0.25">
      <c r="A232" s="5" t="s">
        <v>371</v>
      </c>
      <c r="B232" s="5" t="s">
        <v>332</v>
      </c>
      <c r="C232" s="30" t="s">
        <v>261</v>
      </c>
      <c r="D232" s="38">
        <v>41974</v>
      </c>
      <c r="E232" s="5"/>
    </row>
    <row r="233" spans="1:5" x14ac:dyDescent="0.25">
      <c r="A233" s="5" t="s">
        <v>377</v>
      </c>
      <c r="B233" s="5" t="s">
        <v>332</v>
      </c>
      <c r="C233" s="30" t="s">
        <v>261</v>
      </c>
      <c r="D233" s="38">
        <v>42552</v>
      </c>
      <c r="E233" s="5"/>
    </row>
    <row r="234" spans="1:5" x14ac:dyDescent="0.25">
      <c r="A234" s="5" t="s">
        <v>378</v>
      </c>
      <c r="B234" s="5"/>
      <c r="C234" s="30" t="s">
        <v>236</v>
      </c>
      <c r="D234" s="38">
        <v>42156</v>
      </c>
      <c r="E234" s="5"/>
    </row>
    <row r="235" spans="1:5" x14ac:dyDescent="0.25">
      <c r="A235" s="5" t="s">
        <v>432</v>
      </c>
      <c r="B235" s="41" t="s">
        <v>332</v>
      </c>
      <c r="C235" s="30" t="s">
        <v>429</v>
      </c>
      <c r="D235" s="38">
        <v>42401</v>
      </c>
      <c r="E235" s="5"/>
    </row>
    <row r="236" spans="1:5" x14ac:dyDescent="0.25">
      <c r="A236" s="5" t="s">
        <v>430</v>
      </c>
      <c r="B236" s="41" t="s">
        <v>332</v>
      </c>
      <c r="C236" s="30" t="s">
        <v>429</v>
      </c>
      <c r="D236" s="38">
        <v>42401</v>
      </c>
      <c r="E236" s="5"/>
    </row>
    <row r="237" spans="1:5" x14ac:dyDescent="0.25">
      <c r="A237" s="5" t="s">
        <v>431</v>
      </c>
      <c r="B237" s="5"/>
      <c r="C237" s="30" t="s">
        <v>433</v>
      </c>
      <c r="D237" s="38">
        <v>42401</v>
      </c>
      <c r="E237" s="5"/>
    </row>
    <row r="238" spans="1:5" x14ac:dyDescent="0.25">
      <c r="A238" s="5" t="s">
        <v>492</v>
      </c>
      <c r="B238" s="5" t="s">
        <v>493</v>
      </c>
      <c r="C238" s="30">
        <v>6</v>
      </c>
      <c r="D238" s="36"/>
      <c r="E238" s="5"/>
    </row>
  </sheetData>
  <mergeCells count="2">
    <mergeCell ref="A1:E1"/>
    <mergeCell ref="A2:E2"/>
  </mergeCells>
  <printOptions horizontalCentered="1"/>
  <pageMargins left="0.2" right="0.2" top="0.5" bottom="0.5" header="0.3" footer="0.3"/>
  <pageSetup paperSize="9" scale="70" orientation="portrait" r:id="rId1"/>
  <rowBreaks count="1" manualBreakCount="1"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NUMBER PER UNITS</vt:lpstr>
      <vt:lpstr>Sheet1!Print_Area</vt:lpstr>
      <vt:lpstr>'NUMBER PER UNITS'!Print_Titles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</dc:creator>
  <cp:lastModifiedBy>User</cp:lastModifiedBy>
  <cp:lastPrinted>2013-11-21T02:48:58Z</cp:lastPrinted>
  <dcterms:created xsi:type="dcterms:W3CDTF">2013-11-17T04:35:17Z</dcterms:created>
  <dcterms:modified xsi:type="dcterms:W3CDTF">2013-11-21T07:06:22Z</dcterms:modified>
</cp:coreProperties>
</file>